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sscnz-my.sharepoint.com/personal/toni_vincent_publicservice_govt_nz/Documents/Desktop/Expense disclosures/"/>
    </mc:Choice>
  </mc:AlternateContent>
  <xr:revisionPtr revIDLastSave="1" documentId="8_{553310B8-80FC-4583-A245-9FEDFD3CDA1D}" xr6:coauthVersionLast="47" xr6:coauthVersionMax="47" xr10:uidLastSave="{84CD7486-5760-4D55-94DB-25BF4A482692}"/>
  <bookViews>
    <workbookView xWindow="-120" yWindow="-120" windowWidth="29040" windowHeight="157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expenses'!$A$1:$E$24</definedName>
    <definedName name="_xlnm.Print_Area" localSheetId="4">'Gifts and benefits'!$A$1:$F$28</definedName>
    <definedName name="_xlnm.Print_Area" localSheetId="2">Hospitality!$A$1:$E$22</definedName>
    <definedName name="_xlnm.Print_Area" localSheetId="0">'Summary and sign-off'!$A$1:$F$23</definedName>
    <definedName name="_xlnm.Print_Area" localSheetId="1">Travel!$A$1:$E$43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 l="1"/>
  <c r="C18" i="3"/>
  <c r="C15" i="2"/>
  <c r="C24" i="1"/>
  <c r="C32" i="1"/>
  <c r="C16" i="1"/>
  <c r="B6" i="13" l="1"/>
  <c r="E60" i="13"/>
  <c r="C60" i="13"/>
  <c r="C19" i="4"/>
  <c r="C18" i="4"/>
  <c r="B60" i="13" l="1"/>
  <c r="B59" i="13"/>
  <c r="D59" i="13"/>
  <c r="B58" i="13"/>
  <c r="D58" i="13"/>
  <c r="D57" i="13"/>
  <c r="B57" i="13"/>
  <c r="D56" i="13"/>
  <c r="B56" i="13"/>
  <c r="D55" i="13"/>
  <c r="B55" i="13"/>
  <c r="B2" i="4"/>
  <c r="B3" i="4"/>
  <c r="B2" i="3"/>
  <c r="B3" i="3"/>
  <c r="B2" i="2"/>
  <c r="B3" i="2"/>
  <c r="B2" i="1"/>
  <c r="B3" i="1"/>
  <c r="F58" i="13" l="1"/>
  <c r="D15" i="2" s="1"/>
  <c r="F60" i="13"/>
  <c r="E17" i="4" s="1"/>
  <c r="F59" i="13"/>
  <c r="D18" i="3" s="1"/>
  <c r="F57" i="13"/>
  <c r="D32" i="1" s="1"/>
  <c r="F56" i="13"/>
  <c r="D24" i="1" s="1"/>
  <c r="F55" i="13"/>
  <c r="D16" i="1" s="1"/>
  <c r="C13" i="13"/>
  <c r="C12" i="13"/>
  <c r="C11" i="13"/>
  <c r="C16" i="13" l="1"/>
  <c r="C17" i="13"/>
  <c r="B5" i="4" l="1"/>
  <c r="B4" i="4"/>
  <c r="B5" i="3"/>
  <c r="B4" i="3"/>
  <c r="B5" i="2"/>
  <c r="B4" i="2"/>
  <c r="B5" i="1"/>
  <c r="B4" i="1"/>
  <c r="C15" i="13" l="1"/>
  <c r="F12" i="13" l="1"/>
  <c r="C17" i="4"/>
  <c r="F11" i="13" s="1"/>
  <c r="F13" i="13" l="1"/>
  <c r="B32" i="1"/>
  <c r="B17" i="13" s="1"/>
  <c r="B24" i="1"/>
  <c r="B16" i="13" s="1"/>
  <c r="B16" i="1"/>
  <c r="B15" i="13" s="1"/>
  <c r="B18" i="3" l="1"/>
  <c r="B13" i="13" s="1"/>
  <c r="B15" i="2"/>
  <c r="B12" i="13" s="1"/>
  <c r="B11" i="13" l="1"/>
  <c r="B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<sst xmlns="http://schemas.openxmlformats.org/spreadsheetml/2006/main" count="207" uniqueCount="142">
  <si>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</si>
  <si>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</si>
  <si>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</si>
  <si>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</si>
  <si>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</si>
  <si>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</si>
  <si>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</si>
  <si>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</si>
  <si>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</si>
  <si>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</si>
  <si>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</si>
  <si>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</si>
  <si>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</si>
  <si>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</si>
  <si>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</si>
  <si>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</si>
  <si>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</si>
  <si>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</si>
  <si>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</si>
  <si>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</si>
  <si>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</si>
  <si>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</si>
  <si>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</si>
  <si>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</si>
  <si>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</si>
  <si>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</si>
  <si>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</si>
  <si>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</si>
  <si>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</si>
  <si>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</si>
  <si>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</si>
  <si>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</si>
  <si>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</si>
  <si>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</si>
  <si>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</si>
  <si>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</si>
  <si>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</si>
  <si>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</si>
  <si>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</si>
  <si>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</si>
  <si>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</si>
  <si>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</si>
  <si>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</si>
  <si>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</si>
  <si>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</si>
  <si>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</si>
  <si>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</si>
  <si>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</si>
  <si>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</si>
  <si>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</si>
  <si>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</si>
  <si>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</si>
  <si>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</si>
  <si>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</si>
  <si>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</si>
  <si>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</si>
  <si>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</si>
  <si>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</si>
  <si>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</si>
  <si>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</si>
  <si>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</si>
  <si>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</si>
  <si>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</si>
  <si>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</si>
  <si>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</si>
  <si>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</si>
  <si>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</si>
  <si>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</si>
  <si>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</si>
  <si>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</si>
  <si>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</si>
  <si>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</si>
  <si>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</si>
  <si>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</si>
  <si>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</si>
  <si>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</si>
  <si>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</si>
  <si>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</si>
  <si>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</si>
  <si>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</si>
  <si>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</si>
  <si>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</si>
  <si>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</si>
  <si>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</si>
  <si>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</si>
  <si>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</si>
  <si>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</si>
  <si>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</si>
  <si>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</si>
  <si>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</si>
  <si>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</si>
  <si>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</si>
  <si>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</si>
  <si>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</si>
  <si>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</si>
  <si>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</si>
  <si>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</si>
  <si>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</si>
  <si>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</si>
  <si>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</si>
  <si>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</si>
  <si>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</si>
  <si>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</si>
  <si>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</si>
  <si>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</si>
  <si>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</si>
  <si>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</si>
  <si>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</si>
  <si>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</si>
  <si>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</si>
  <si>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</si>
  <si>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</si>
  <si>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</si>
  <si>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</si>
  <si>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</si>
  <si>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</si>
  <si>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</si>
  <si>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</si>
  <si>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</si>
  <si>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</si>
  <si>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</si>
  <si>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</si>
  <si>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Te Kawa Mataaho Public Service Commission</t>
  </si>
  <si>
    <t>Heather Baggott</t>
  </si>
  <si>
    <t>No International Travel to declare</t>
  </si>
  <si>
    <t>No domestic Travel to declare</t>
  </si>
  <si>
    <t>No local travel to declare</t>
  </si>
  <si>
    <t>No hospitality to declare</t>
  </si>
  <si>
    <t>1 July 2023 to 31 December 2023</t>
  </si>
  <si>
    <t>Phone and Data charges</t>
  </si>
  <si>
    <t>Phone and data costs</t>
  </si>
  <si>
    <t>NA</t>
  </si>
  <si>
    <t>1 January 2024 to 30 June 2024</t>
  </si>
  <si>
    <t>Christmas gift box / hamper</t>
  </si>
  <si>
    <t>Smartshares/SuperLife</t>
  </si>
  <si>
    <t>Shared with staff</t>
  </si>
  <si>
    <t>Thank you gift for hosting delegation (tea towel, hand cream, chocolate)</t>
  </si>
  <si>
    <t>Visiting delegation from Victoria Public Sector</t>
  </si>
  <si>
    <t>Function</t>
  </si>
  <si>
    <t>Melville Jessup Weaver</t>
  </si>
  <si>
    <t xml:space="preserve"> </t>
  </si>
  <si>
    <t>Chair, Risk and 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</si>
</sst>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3">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5" t="s">
        <v>2</v>
      </c>
      <c r="B1" s="115"/>
      <c r="C1" s="115"/>
      <c r="D1" s="115"/>
      <c r="E1" s="115"/>
      <c r="F1" s="115"/>
      <c r="G1" s="17"/>
      <c r="H1" s="17"/>
      <c r="I1" s="17"/>
      <c r="J1" s="17"/>
      <c r="K1" s="17"/>
    </row>
    <row r="2" spans="1:11" ht="21" customHeight="1" x14ac:dyDescent="0.2">
      <c r="A2" s="3" t="s">
        <v>3</v>
      </c>
      <c r="B2" s="116" t="s">
        <v>122</v>
      </c>
      <c r="C2" s="116"/>
      <c r="D2" s="116"/>
      <c r="E2" s="116"/>
      <c r="F2" s="116"/>
      <c r="G2" s="17"/>
      <c r="H2" s="17"/>
      <c r="I2" s="17"/>
      <c r="J2" s="17"/>
      <c r="K2" s="17"/>
    </row>
    <row r="3" spans="1:11" ht="15.75" x14ac:dyDescent="0.2">
      <c r="A3" s="3" t="s">
        <v>4</v>
      </c>
      <c r="B3" s="116" t="s">
        <v>123</v>
      </c>
      <c r="C3" s="116"/>
      <c r="D3" s="116"/>
      <c r="E3" s="116"/>
      <c r="F3" s="116"/>
      <c r="G3" s="17"/>
      <c r="H3" s="17"/>
      <c r="I3" s="17"/>
      <c r="J3" s="17"/>
      <c r="K3" s="17"/>
    </row>
    <row r="4" spans="1:11" ht="21" customHeight="1" x14ac:dyDescent="0.2">
      <c r="A4" s="3" t="s">
        <v>5</v>
      </c>
      <c r="B4" s="117">
        <v>45108</v>
      </c>
      <c r="C4" s="117"/>
      <c r="D4" s="117"/>
      <c r="E4" s="117"/>
      <c r="F4" s="117"/>
      <c r="G4" s="17"/>
      <c r="H4" s="17"/>
      <c r="I4" s="17"/>
      <c r="J4" s="17"/>
      <c r="K4" s="17"/>
    </row>
    <row r="5" spans="1:11" ht="21" customHeight="1" x14ac:dyDescent="0.2">
      <c r="A5" s="3" t="s">
        <v>6</v>
      </c>
      <c r="B5" s="117">
        <v>45473</v>
      </c>
      <c r="C5" s="117"/>
      <c r="D5" s="117"/>
      <c r="E5" s="117"/>
      <c r="F5" s="117"/>
      <c r="G5" s="17"/>
      <c r="H5" s="17"/>
      <c r="I5" s="17"/>
      <c r="J5" s="17"/>
      <c r="K5" s="17"/>
    </row>
    <row r="6" spans="1:11" ht="21" customHeight="1" x14ac:dyDescent="0.2">
      <c r="A6" s="3" t="s">
        <v>7</v>
      </c>
      <c r="B6" s="114" t="str">
        <f>IF(AND(Travel!B7&lt;&gt;A30,Hospitality!B7&lt;&gt;A30,'All other expenses'!B7&lt;&gt;A30,'Gifts and benefits'!B7&lt;&gt;A30),A31,IF(AND(Travel!B7=A30,Hospitality!B7=A30,'All other expenses'!B7=A30,'Gifts and benefits'!B7=A30),A33,A32))</f>
        <v>Data and totals checked on all sheets</v>
      </c>
      <c r="C6" s="114"/>
      <c r="D6" s="114"/>
      <c r="E6" s="114"/>
      <c r="F6" s="114"/>
      <c r="G6" s="23"/>
      <c r="H6" s="17"/>
      <c r="I6" s="17"/>
      <c r="J6" s="17"/>
      <c r="K6" s="17"/>
    </row>
    <row r="7" spans="1:11" ht="31.5" x14ac:dyDescent="0.2">
      <c r="A7" s="3" t="s">
        <v>8</v>
      </c>
      <c r="B7" s="113" t="s">
        <v>41</v>
      </c>
      <c r="C7" s="113"/>
      <c r="D7" s="113"/>
      <c r="E7" s="113"/>
      <c r="F7" s="113"/>
      <c r="G7" s="23"/>
      <c r="H7" s="17"/>
      <c r="I7" s="17"/>
      <c r="J7" s="17"/>
      <c r="K7" s="17"/>
    </row>
    <row r="8" spans="1:11" ht="25.5" customHeight="1" x14ac:dyDescent="0.2">
      <c r="A8" s="3" t="s">
        <v>10</v>
      </c>
      <c r="B8" s="113" t="s">
        <v>141</v>
      </c>
      <c r="C8" s="113"/>
      <c r="D8" s="113"/>
      <c r="E8" s="113"/>
      <c r="F8" s="113"/>
      <c r="G8" s="23" t="s">
        <v>140</v>
      </c>
      <c r="H8" s="17"/>
      <c r="I8" s="17"/>
      <c r="J8" s="17"/>
      <c r="K8" s="17"/>
    </row>
    <row r="9" spans="1:11" ht="66.75" customHeight="1" x14ac:dyDescent="0.2">
      <c r="A9" s="112" t="s">
        <v>12</v>
      </c>
      <c r="B9" s="112"/>
      <c r="C9" s="112"/>
      <c r="D9" s="112"/>
      <c r="E9" s="112"/>
      <c r="F9" s="112"/>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0</v>
      </c>
      <c r="C11" s="51" t="str">
        <f>IF(Travel!B6="",A34,Travel!B6)</f>
        <v>Figures exclude GST</v>
      </c>
      <c r="D11" s="6"/>
      <c r="E11" s="8" t="s">
        <v>18</v>
      </c>
      <c r="F11" s="33">
        <f>'Gifts and benefits'!C17</f>
        <v>3</v>
      </c>
      <c r="G11" s="29"/>
      <c r="H11" s="29"/>
      <c r="I11" s="29"/>
      <c r="J11" s="29"/>
      <c r="K11" s="29"/>
    </row>
    <row r="12" spans="1:11" ht="27.75" customHeight="1" x14ac:dyDescent="0.2">
      <c r="A12" s="8" t="s">
        <v>0</v>
      </c>
      <c r="B12" s="45">
        <f>Hospitality!B15</f>
        <v>0</v>
      </c>
      <c r="C12" s="51" t="str">
        <f>IF(Hospitality!B6="",A34,Hospitality!B6)</f>
        <v>Figures exclude GST</v>
      </c>
      <c r="D12" s="6"/>
      <c r="E12" s="8" t="s">
        <v>19</v>
      </c>
      <c r="F12" s="33">
        <f>'Gifts and benefits'!C18</f>
        <v>2</v>
      </c>
      <c r="G12" s="29"/>
      <c r="H12" s="29"/>
      <c r="I12" s="29"/>
      <c r="J12" s="29"/>
      <c r="K12" s="29"/>
    </row>
    <row r="13" spans="1:11" ht="27.75" customHeight="1" x14ac:dyDescent="0.2">
      <c r="A13" s="8" t="s">
        <v>20</v>
      </c>
      <c r="B13" s="45">
        <f>'All other expenses'!B18</f>
        <v>300.10000000000002</v>
      </c>
      <c r="C13" s="51" t="str">
        <f>IF('All other expenses'!B6="",A34,'All other expenses'!B6)</f>
        <v>Figures exclude GST</v>
      </c>
      <c r="D13" s="6"/>
      <c r="E13" s="8" t="s">
        <v>21</v>
      </c>
      <c r="F13" s="33">
        <f>'Gifts and benefits'!C19</f>
        <v>1</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Travel!B16</f>
        <v>0</v>
      </c>
      <c r="C15" s="53" t="str">
        <f>C11</f>
        <v>Figures exclude GST</v>
      </c>
      <c r="D15" s="6"/>
      <c r="E15" s="6"/>
      <c r="F15" s="35"/>
      <c r="G15" s="17"/>
      <c r="H15" s="17"/>
      <c r="I15" s="17"/>
      <c r="J15" s="17"/>
      <c r="K15" s="17"/>
    </row>
    <row r="16" spans="1:11" ht="27.75" customHeight="1" x14ac:dyDescent="0.2">
      <c r="A16" s="9" t="s">
        <v>23</v>
      </c>
      <c r="B16" s="47">
        <f>Travel!B24</f>
        <v>0</v>
      </c>
      <c r="C16" s="53" t="str">
        <f>C11</f>
        <v>Figures exclude GST</v>
      </c>
      <c r="D16" s="36"/>
      <c r="E16" s="6"/>
      <c r="F16" s="37"/>
      <c r="G16" s="17"/>
      <c r="H16" s="17"/>
      <c r="I16" s="17"/>
      <c r="J16" s="17"/>
      <c r="K16" s="17"/>
    </row>
    <row r="17" spans="1:11" ht="27.75" customHeight="1" x14ac:dyDescent="0.2">
      <c r="A17" s="9" t="s">
        <v>24</v>
      </c>
      <c r="B17" s="47">
        <f>Travel!B32</f>
        <v>0</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25</v>
      </c>
      <c r="B19" s="19"/>
      <c r="C19" s="17"/>
      <c r="D19" s="17"/>
      <c r="E19" s="17"/>
      <c r="F19" s="17"/>
      <c r="G19" s="17"/>
      <c r="H19" s="17"/>
      <c r="I19" s="17"/>
      <c r="J19" s="17"/>
      <c r="K19" s="17"/>
    </row>
    <row r="20" spans="1:11" x14ac:dyDescent="0.2">
      <c r="A20" s="20" t="s">
        <v>26</v>
      </c>
      <c r="D20" s="17"/>
      <c r="E20" s="17"/>
      <c r="F20" s="17"/>
      <c r="G20" s="17"/>
      <c r="H20" s="17"/>
      <c r="I20" s="17"/>
      <c r="J20" s="17"/>
      <c r="K20" s="17"/>
    </row>
    <row r="21" spans="1:11" ht="12.6" customHeight="1" x14ac:dyDescent="0.2">
      <c r="A21" s="20" t="s">
        <v>27</v>
      </c>
      <c r="D21" s="17"/>
      <c r="E21" s="17"/>
      <c r="F21" s="17"/>
      <c r="G21" s="17"/>
      <c r="H21" s="17"/>
      <c r="I21" s="17"/>
      <c r="J21" s="17"/>
      <c r="K21" s="17"/>
    </row>
    <row r="22" spans="1:11" ht="12.6" customHeight="1" x14ac:dyDescent="0.2">
      <c r="A22" s="20" t="s">
        <v>28</v>
      </c>
      <c r="D22" s="17"/>
      <c r="E22" s="17"/>
      <c r="F22" s="17"/>
      <c r="G22" s="17"/>
      <c r="H22" s="17"/>
      <c r="I22" s="17"/>
      <c r="J22" s="17"/>
      <c r="K22" s="17"/>
    </row>
    <row r="23" spans="1:11" ht="12.6" customHeight="1" x14ac:dyDescent="0.2">
      <c r="A23" s="20" t="s">
        <v>29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30</v>
      </c>
      <c r="B25" s="13"/>
      <c r="C25" s="13"/>
      <c r="D25" s="13"/>
      <c r="E25" s="13"/>
      <c r="F25" s="13"/>
      <c r="G25" s="17"/>
      <c r="H25" s="17"/>
      <c r="I25" s="17"/>
      <c r="J25" s="17"/>
      <c r="K25" s="17"/>
    </row>
    <row r="26" spans="1:11" ht="12.75" hidden="1" customHeight="1" x14ac:dyDescent="0.2">
      <c r="A26" s="11" t="s">
        <v>31</v>
      </c>
      <c r="B26" s="4"/>
      <c r="C26" s="4"/>
      <c r="D26" s="11"/>
      <c r="E26" s="11"/>
      <c r="F26" s="11"/>
      <c r="G26" s="17"/>
      <c r="H26" s="17"/>
      <c r="I26" s="17"/>
      <c r="J26" s="17"/>
      <c r="K26" s="17"/>
    </row>
    <row r="27" spans="1:11" hidden="1" x14ac:dyDescent="0.2">
      <c r="A27" s="10" t="s">
        <v>32</v>
      </c>
      <c r="B27" s="10"/>
      <c r="C27" s="10"/>
      <c r="D27" s="10"/>
      <c r="E27" s="10"/>
      <c r="F27" s="10"/>
      <c r="G27" s="17"/>
      <c r="H27" s="17"/>
      <c r="I27" s="17"/>
      <c r="J27" s="17"/>
      <c r="K27" s="17"/>
    </row>
    <row r="28" spans="1:11" hidden="1" x14ac:dyDescent="0.2">
      <c r="A28" s="10" t="s">
        <v>33</v>
      </c>
      <c r="B28" s="10"/>
      <c r="C28" s="10"/>
      <c r="D28" s="10"/>
      <c r="E28" s="10"/>
      <c r="F28" s="10"/>
      <c r="G28" s="17"/>
      <c r="H28" s="17"/>
      <c r="I28" s="17"/>
      <c r="J28" s="17"/>
      <c r="K28" s="17"/>
    </row>
    <row r="29" spans="1:11" hidden="1" x14ac:dyDescent="0.2">
      <c r="A29" s="11" t="s">
        <v>34</v>
      </c>
      <c r="B29" s="11"/>
      <c r="C29" s="11"/>
      <c r="D29" s="11"/>
      <c r="E29" s="11"/>
      <c r="F29" s="11"/>
      <c r="G29" s="17"/>
      <c r="H29" s="17"/>
      <c r="I29" s="17"/>
      <c r="J29" s="17"/>
      <c r="K29" s="17"/>
    </row>
    <row r="30" spans="1:11" hidden="1" x14ac:dyDescent="0.2">
      <c r="A30" s="11" t="s">
        <v>35</v>
      </c>
      <c r="B30" s="11"/>
      <c r="C30" s="11"/>
      <c r="D30" s="11"/>
      <c r="E30" s="11"/>
      <c r="F30" s="11"/>
      <c r="G30" s="17"/>
      <c r="H30" s="17"/>
      <c r="I30" s="17"/>
      <c r="J30" s="17"/>
      <c r="K30" s="17"/>
    </row>
    <row r="31" spans="1:11" hidden="1" x14ac:dyDescent="0.2">
      <c r="A31" s="10" t="s">
        <v>36</v>
      </c>
      <c r="B31" s="10"/>
      <c r="C31" s="10"/>
      <c r="D31" s="10"/>
      <c r="E31" s="10"/>
      <c r="F31" s="10"/>
      <c r="G31" s="17"/>
      <c r="H31" s="17"/>
      <c r="I31" s="17"/>
      <c r="J31" s="17"/>
      <c r="K31" s="17"/>
    </row>
    <row r="32" spans="1:11" hidden="1" x14ac:dyDescent="0.2">
      <c r="A32" s="10" t="s">
        <v>37</v>
      </c>
      <c r="B32" s="10"/>
      <c r="C32" s="10"/>
      <c r="D32" s="10"/>
      <c r="E32" s="10"/>
      <c r="F32" s="10"/>
      <c r="G32" s="17"/>
      <c r="H32" s="17"/>
      <c r="I32" s="17"/>
      <c r="J32" s="17"/>
      <c r="K32" s="17"/>
    </row>
    <row r="33" spans="1:11" hidden="1" x14ac:dyDescent="0.2">
      <c r="A33" s="10" t="s">
        <v>38</v>
      </c>
      <c r="B33" s="10"/>
      <c r="C33" s="10"/>
      <c r="D33" s="10"/>
      <c r="E33" s="10"/>
      <c r="F33" s="10"/>
      <c r="G33" s="17"/>
      <c r="H33" s="17"/>
      <c r="I33" s="17"/>
      <c r="J33" s="17"/>
      <c r="K33" s="17"/>
    </row>
    <row r="34" spans="1:11" hidden="1" x14ac:dyDescent="0.2">
      <c r="A34" s="11" t="s">
        <v>39</v>
      </c>
      <c r="B34" s="11"/>
      <c r="C34" s="11"/>
      <c r="D34" s="11"/>
      <c r="E34" s="11"/>
      <c r="F34" s="11"/>
      <c r="G34" s="17"/>
      <c r="H34" s="17"/>
      <c r="I34" s="17"/>
      <c r="J34" s="17"/>
      <c r="K34" s="17"/>
    </row>
    <row r="35" spans="1:11" hidden="1" x14ac:dyDescent="0.2">
      <c r="A35" s="11" t="s">
        <v>40</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41</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42</v>
      </c>
      <c r="B39" s="4"/>
      <c r="C39" s="4"/>
      <c r="D39" s="4"/>
      <c r="E39" s="4"/>
      <c r="F39" s="4"/>
      <c r="G39" s="17"/>
      <c r="H39" s="17"/>
      <c r="I39" s="17"/>
      <c r="J39" s="17"/>
      <c r="K39" s="17"/>
    </row>
    <row r="40" spans="1:11" hidden="1" x14ac:dyDescent="0.2">
      <c r="A40" s="4" t="s">
        <v>43</v>
      </c>
      <c r="B40" s="4"/>
      <c r="C40" s="4"/>
      <c r="D40" s="4"/>
      <c r="E40" s="4"/>
      <c r="F40" s="4"/>
      <c r="G40" s="17"/>
      <c r="H40" s="17"/>
      <c r="I40" s="17"/>
      <c r="J40" s="17"/>
      <c r="K40" s="17"/>
    </row>
    <row r="41" spans="1:11" hidden="1" x14ac:dyDescent="0.2">
      <c r="A41" s="4" t="s">
        <v>44</v>
      </c>
      <c r="B41" s="4"/>
      <c r="C41" s="4"/>
      <c r="D41" s="4"/>
      <c r="E41" s="4"/>
      <c r="F41" s="4"/>
      <c r="G41" s="17"/>
      <c r="H41" s="17"/>
      <c r="I41" s="17"/>
      <c r="J41" s="17"/>
      <c r="K41" s="17"/>
    </row>
    <row r="42" spans="1:11" hidden="1" x14ac:dyDescent="0.2">
      <c r="A42" s="4" t="s">
        <v>45</v>
      </c>
      <c r="B42" s="4"/>
      <c r="C42" s="4"/>
      <c r="D42" s="4"/>
      <c r="E42" s="4"/>
      <c r="F42" s="4"/>
      <c r="G42" s="17"/>
      <c r="H42" s="17"/>
      <c r="I42" s="17"/>
      <c r="J42" s="17"/>
      <c r="K42" s="17"/>
    </row>
    <row r="43" spans="1:11" hidden="1" x14ac:dyDescent="0.2">
      <c r="A43" s="4" t="s">
        <v>46</v>
      </c>
      <c r="B43" s="4"/>
      <c r="C43" s="4"/>
      <c r="D43" s="4"/>
      <c r="E43" s="4"/>
      <c r="F43" s="4"/>
      <c r="G43" s="17"/>
      <c r="H43" s="17"/>
      <c r="I43" s="17"/>
      <c r="J43" s="17"/>
      <c r="K43" s="17"/>
    </row>
    <row r="44" spans="1:11" hidden="1" x14ac:dyDescent="0.2">
      <c r="A44" s="4" t="s">
        <v>47</v>
      </c>
      <c r="B44" s="4"/>
      <c r="C44" s="4"/>
      <c r="D44" s="4"/>
      <c r="E44" s="4"/>
      <c r="F44" s="4"/>
      <c r="G44" s="17"/>
      <c r="H44" s="17"/>
      <c r="I44" s="17"/>
      <c r="J44" s="17"/>
      <c r="K44" s="17"/>
    </row>
    <row r="45" spans="1:11" hidden="1" x14ac:dyDescent="0.2">
      <c r="A45" s="50" t="s">
        <v>48</v>
      </c>
      <c r="B45" s="49"/>
      <c r="C45" s="49"/>
      <c r="D45" s="49"/>
      <c r="E45" s="49"/>
      <c r="F45" s="49"/>
      <c r="G45" s="17"/>
      <c r="H45" s="17"/>
      <c r="I45" s="17"/>
      <c r="J45" s="17"/>
      <c r="K45" s="17"/>
    </row>
    <row r="46" spans="1:11" hidden="1" x14ac:dyDescent="0.2">
      <c r="A46" s="49" t="s">
        <v>49</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50</v>
      </c>
      <c r="B48" s="49"/>
      <c r="C48" s="49"/>
      <c r="D48" s="49"/>
      <c r="E48" s="49"/>
      <c r="F48" s="49"/>
      <c r="G48" s="17"/>
      <c r="H48" s="17"/>
      <c r="I48" s="17"/>
      <c r="J48" s="17"/>
      <c r="K48" s="17"/>
    </row>
    <row r="49" spans="1:11" ht="25.5" hidden="1" x14ac:dyDescent="0.2">
      <c r="A49" s="65" t="s">
        <v>51</v>
      </c>
      <c r="B49" s="49"/>
      <c r="C49" s="49"/>
      <c r="D49" s="49"/>
      <c r="E49" s="49"/>
      <c r="F49" s="49"/>
      <c r="G49" s="17"/>
      <c r="H49" s="17"/>
      <c r="I49" s="17"/>
      <c r="J49" s="17"/>
      <c r="K49" s="17"/>
    </row>
    <row r="50" spans="1:11" ht="25.5" hidden="1" x14ac:dyDescent="0.2">
      <c r="A50" s="66" t="s">
        <v>52</v>
      </c>
      <c r="B50" s="4"/>
      <c r="C50" s="4"/>
      <c r="D50" s="4"/>
      <c r="E50" s="4"/>
      <c r="F50" s="4"/>
      <c r="G50" s="17"/>
      <c r="H50" s="17"/>
      <c r="I50" s="17"/>
      <c r="J50" s="17"/>
      <c r="K50" s="17"/>
    </row>
    <row r="51" spans="1:11" ht="25.5" hidden="1" x14ac:dyDescent="0.2">
      <c r="A51" s="66" t="s">
        <v>53</v>
      </c>
      <c r="B51" s="4"/>
      <c r="C51" s="4"/>
      <c r="D51" s="4"/>
      <c r="E51" s="4"/>
      <c r="F51" s="4"/>
      <c r="G51" s="17"/>
      <c r="H51" s="17"/>
      <c r="I51" s="17"/>
      <c r="J51" s="17"/>
      <c r="K51" s="17"/>
    </row>
    <row r="52" spans="1:11" ht="38.25" hidden="1" x14ac:dyDescent="0.2">
      <c r="A52" s="66" t="s">
        <v>54</v>
      </c>
      <c r="B52" s="58"/>
      <c r="C52" s="58"/>
      <c r="D52" s="58"/>
      <c r="E52" s="11"/>
      <c r="F52" s="11"/>
      <c r="G52" s="17"/>
      <c r="H52" s="17"/>
      <c r="I52" s="17"/>
      <c r="J52" s="17"/>
      <c r="K52" s="17"/>
    </row>
    <row r="53" spans="1:11" hidden="1" x14ac:dyDescent="0.2">
      <c r="A53" s="63" t="s">
        <v>55</v>
      </c>
      <c r="B53" s="57"/>
      <c r="C53" s="57"/>
      <c r="D53" s="57"/>
      <c r="E53" s="10"/>
      <c r="F53" s="10" t="b">
        <v>1</v>
      </c>
      <c r="G53" s="17"/>
      <c r="H53" s="17"/>
      <c r="I53" s="17"/>
      <c r="J53" s="17"/>
      <c r="K53" s="17"/>
    </row>
    <row r="54" spans="1:11" hidden="1" x14ac:dyDescent="0.2">
      <c r="A54" s="64" t="s">
        <v>56</v>
      </c>
      <c r="B54" s="63"/>
      <c r="C54" s="63"/>
      <c r="D54" s="63"/>
      <c r="E54" s="10"/>
      <c r="F54" s="10" t="b">
        <v>0</v>
      </c>
      <c r="G54" s="17"/>
      <c r="H54" s="17"/>
      <c r="I54" s="17"/>
      <c r="J54" s="17"/>
      <c r="K54" s="17"/>
    </row>
    <row r="55" spans="1:11" hidden="1" x14ac:dyDescent="0.2">
      <c r="A55" s="67"/>
      <c r="B55" s="59">
        <f>COUNT(Travel!B12:B15)</f>
        <v>0</v>
      </c>
      <c r="C55" s="59"/>
      <c r="D55" s="59">
        <f>COUNTIF(Travel!D12:D15,"*")</f>
        <v>0</v>
      </c>
      <c r="E55" s="60"/>
      <c r="F55" s="60" t="b">
        <f>MIN(B55,D55)=MAX(B55,D55)</f>
        <v>1</v>
      </c>
      <c r="G55" s="17"/>
      <c r="H55" s="17"/>
      <c r="I55" s="17"/>
      <c r="J55" s="17"/>
      <c r="K55" s="17"/>
    </row>
    <row r="56" spans="1:11" hidden="1" x14ac:dyDescent="0.2">
      <c r="A56" s="67" t="s">
        <v>57</v>
      </c>
      <c r="B56" s="59">
        <f>COUNT(Travel!B20:B23)</f>
        <v>0</v>
      </c>
      <c r="C56" s="59"/>
      <c r="D56" s="59">
        <f>COUNTIF(Travel!D20:D23,"*")</f>
        <v>0</v>
      </c>
      <c r="E56" s="60"/>
      <c r="F56" s="60" t="b">
        <f>MIN(B56,D56)=MAX(B56,D56)</f>
        <v>1</v>
      </c>
    </row>
    <row r="57" spans="1:11" hidden="1" x14ac:dyDescent="0.2">
      <c r="A57" s="68"/>
      <c r="B57" s="59">
        <f>COUNT(Travel!B28:B31)</f>
        <v>0</v>
      </c>
      <c r="C57" s="59"/>
      <c r="D57" s="59">
        <f>COUNTIF(Travel!D28:D31,"*")</f>
        <v>0</v>
      </c>
      <c r="E57" s="60"/>
      <c r="F57" s="60" t="b">
        <f>MIN(B57,D57)=MAX(B57,D57)</f>
        <v>1</v>
      </c>
    </row>
    <row r="58" spans="1:11" hidden="1" x14ac:dyDescent="0.2">
      <c r="A58" s="69" t="s">
        <v>58</v>
      </c>
      <c r="B58" s="61">
        <f>COUNT(Hospitality!B11:B14)</f>
        <v>0</v>
      </c>
      <c r="C58" s="61"/>
      <c r="D58" s="61">
        <f>COUNTIF(Hospitality!D11:D14,"*")</f>
        <v>0</v>
      </c>
      <c r="E58" s="62"/>
      <c r="F58" s="62" t="b">
        <f>MIN(B58,D58)=MAX(B58,D58)</f>
        <v>1</v>
      </c>
    </row>
    <row r="59" spans="1:11" hidden="1" x14ac:dyDescent="0.2">
      <c r="A59" s="70" t="s">
        <v>59</v>
      </c>
      <c r="B59" s="60">
        <f>COUNT('All other expenses'!B11:B17)</f>
        <v>2</v>
      </c>
      <c r="C59" s="60"/>
      <c r="D59" s="60">
        <f>COUNTIF('All other expenses'!D11:D17,"*")</f>
        <v>2</v>
      </c>
      <c r="E59" s="60"/>
      <c r="F59" s="60" t="b">
        <f>MIN(B59,D59)=MAX(B59,D59)</f>
        <v>1</v>
      </c>
    </row>
    <row r="60" spans="1:11" hidden="1" x14ac:dyDescent="0.2">
      <c r="A60" s="69" t="s">
        <v>60</v>
      </c>
      <c r="B60" s="61">
        <f>COUNTIF('Gifts and benefits'!B11:B16,"*")</f>
        <v>3</v>
      </c>
      <c r="C60" s="61">
        <f>COUNTIF('Gifts and benefits'!C11:C16,"*")</f>
        <v>3</v>
      </c>
      <c r="D60" s="61"/>
      <c r="E60" s="61">
        <f>COUNTA('Gifts and benefits'!E11:E16)</f>
        <v>3</v>
      </c>
      <c r="F60" s="62"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zoomScaleNormal="100" workbookViewId="0">
      <selection activeCell="B13" sqref="B1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0" t="s">
        <v>61</v>
      </c>
      <c r="B1" s="120"/>
      <c r="C1" s="120"/>
      <c r="D1" s="120"/>
      <c r="E1" s="120"/>
      <c r="F1" s="17"/>
    </row>
    <row r="2" spans="1:6" ht="21" customHeight="1" x14ac:dyDescent="0.2">
      <c r="A2" s="3" t="s">
        <v>62</v>
      </c>
      <c r="B2" s="118" t="str">
        <f>'Summary and sign-off'!B2:F2</f>
        <v>Te Kawa Mataaho Public Service Commission</v>
      </c>
      <c r="C2" s="118"/>
      <c r="D2" s="118"/>
      <c r="E2" s="118"/>
      <c r="F2" s="17"/>
    </row>
    <row r="3" spans="1:6" ht="31.5" x14ac:dyDescent="0.2">
      <c r="A3" s="3" t="s">
        <v>63</v>
      </c>
      <c r="B3" s="118" t="str">
        <f>'Summary and sign-off'!B3:F3</f>
        <v>Heather Baggott</v>
      </c>
      <c r="C3" s="118"/>
      <c r="D3" s="118"/>
      <c r="E3" s="118"/>
      <c r="F3" s="17"/>
    </row>
    <row r="4" spans="1:6" ht="21" customHeight="1" x14ac:dyDescent="0.2">
      <c r="A4" s="3" t="s">
        <v>64</v>
      </c>
      <c r="B4" s="118">
        <f>'Summary and sign-off'!B4:F4</f>
        <v>45108</v>
      </c>
      <c r="C4" s="118"/>
      <c r="D4" s="118"/>
      <c r="E4" s="118"/>
      <c r="F4" s="17"/>
    </row>
    <row r="5" spans="1:6" ht="21" customHeight="1" x14ac:dyDescent="0.2">
      <c r="A5" s="3" t="s">
        <v>65</v>
      </c>
      <c r="B5" s="118">
        <f>'Summary and sign-off'!B5:F5</f>
        <v>45473</v>
      </c>
      <c r="C5" s="118"/>
      <c r="D5" s="118"/>
      <c r="E5" s="118"/>
      <c r="F5" s="17"/>
    </row>
    <row r="6" spans="1:6" ht="21" customHeight="1" x14ac:dyDescent="0.2">
      <c r="A6" s="3" t="s">
        <v>66</v>
      </c>
      <c r="B6" s="113" t="s">
        <v>33</v>
      </c>
      <c r="C6" s="113"/>
      <c r="D6" s="113"/>
      <c r="E6" s="113"/>
      <c r="F6" s="17"/>
    </row>
    <row r="7" spans="1:6" ht="21" customHeight="1" x14ac:dyDescent="0.2">
      <c r="A7" s="3" t="s">
        <v>7</v>
      </c>
      <c r="B7" s="113" t="s">
        <v>35</v>
      </c>
      <c r="C7" s="113"/>
      <c r="D7" s="113"/>
      <c r="E7" s="113"/>
      <c r="F7" s="17"/>
    </row>
    <row r="8" spans="1:6" ht="36" customHeight="1" x14ac:dyDescent="0.2">
      <c r="A8" s="122" t="s">
        <v>67</v>
      </c>
      <c r="B8" s="123"/>
      <c r="C8" s="123"/>
      <c r="D8" s="123"/>
      <c r="E8" s="123"/>
      <c r="F8" s="19"/>
    </row>
    <row r="9" spans="1:6" ht="36" customHeight="1" x14ac:dyDescent="0.2">
      <c r="A9" s="124" t="s">
        <v>68</v>
      </c>
      <c r="B9" s="125"/>
      <c r="C9" s="125"/>
      <c r="D9" s="125"/>
      <c r="E9" s="125"/>
      <c r="F9" s="19"/>
    </row>
    <row r="10" spans="1:6" ht="24.75" customHeight="1" x14ac:dyDescent="0.2">
      <c r="A10" s="121" t="s">
        <v>69</v>
      </c>
      <c r="B10" s="126"/>
      <c r="C10" s="121"/>
      <c r="D10" s="121"/>
      <c r="E10" s="121"/>
      <c r="F10" s="29"/>
    </row>
    <row r="11" spans="1:6" ht="28.5" customHeight="1" x14ac:dyDescent="0.2">
      <c r="A11" s="24" t="s">
        <v>70</v>
      </c>
      <c r="B11" s="24" t="s">
        <v>71</v>
      </c>
      <c r="C11" s="24" t="s">
        <v>72</v>
      </c>
      <c r="D11" s="24" t="s">
        <v>73</v>
      </c>
      <c r="E11" s="24" t="s">
        <v>74</v>
      </c>
      <c r="F11" s="30"/>
    </row>
    <row r="12" spans="1:6" s="2" customFormat="1" x14ac:dyDescent="0.2">
      <c r="A12" s="100"/>
      <c r="B12" s="101"/>
      <c r="C12" s="102"/>
      <c r="D12" s="102"/>
      <c r="E12" s="103"/>
      <c r="F12" s="1"/>
    </row>
    <row r="13" spans="1:6" s="2" customFormat="1" x14ac:dyDescent="0.2">
      <c r="A13" s="100"/>
      <c r="B13" s="101"/>
      <c r="C13" s="102" t="s">
        <v>124</v>
      </c>
      <c r="D13" s="102"/>
      <c r="E13" s="103"/>
      <c r="F13" s="1"/>
    </row>
    <row r="14" spans="1:6" s="2" customFormat="1" x14ac:dyDescent="0.2">
      <c r="A14" s="104"/>
      <c r="B14" s="101"/>
      <c r="C14" s="102"/>
      <c r="D14" s="102"/>
      <c r="E14" s="103"/>
      <c r="F14" s="1"/>
    </row>
    <row r="15" spans="1:6" s="2" customFormat="1" hidden="1" x14ac:dyDescent="0.2">
      <c r="A15" s="87"/>
      <c r="B15" s="88"/>
      <c r="C15" s="89"/>
      <c r="D15" s="89"/>
      <c r="E15" s="90"/>
      <c r="F15" s="1"/>
    </row>
    <row r="16" spans="1:6" ht="19.5" customHeight="1" x14ac:dyDescent="0.2">
      <c r="A16" s="55" t="s">
        <v>75</v>
      </c>
      <c r="B16" s="56">
        <f>SUM(B12:B15)</f>
        <v>0</v>
      </c>
      <c r="C16" s="111" t="str">
        <f>IF(SUBTOTAL(3,B12:B15)=SUBTOTAL(103,B12:B15),'Summary and sign-off'!$A$48,'Summary and sign-off'!$A$49)</f>
        <v>Check - there are no hidden rows with data</v>
      </c>
      <c r="D16" s="119" t="str">
        <f>IF('Summary and sign-off'!F55='Summary and sign-off'!F54,'Summary and sign-off'!A51,'Summary and sign-off'!A50)</f>
        <v>Check - each entry provides sufficient information</v>
      </c>
      <c r="E16" s="119"/>
      <c r="F16" s="17"/>
    </row>
    <row r="17" spans="1:6" ht="10.5" customHeight="1" x14ac:dyDescent="0.2">
      <c r="A17" s="17"/>
      <c r="B17" s="19"/>
      <c r="C17" s="17"/>
      <c r="D17" s="17"/>
      <c r="E17" s="17"/>
      <c r="F17" s="17"/>
    </row>
    <row r="18" spans="1:6" ht="24.75" customHeight="1" x14ac:dyDescent="0.2">
      <c r="A18" s="121" t="s">
        <v>76</v>
      </c>
      <c r="B18" s="121"/>
      <c r="C18" s="121"/>
      <c r="D18" s="121"/>
      <c r="E18" s="121"/>
      <c r="F18" s="29"/>
    </row>
    <row r="19" spans="1:6" ht="32.450000000000003" customHeight="1" x14ac:dyDescent="0.2">
      <c r="A19" s="24" t="s">
        <v>70</v>
      </c>
      <c r="B19" s="24" t="s">
        <v>14</v>
      </c>
      <c r="C19" s="24" t="s">
        <v>77</v>
      </c>
      <c r="D19" s="24" t="s">
        <v>73</v>
      </c>
      <c r="E19" s="24" t="s">
        <v>74</v>
      </c>
      <c r="F19" s="30"/>
    </row>
    <row r="20" spans="1:6" s="2" customFormat="1" x14ac:dyDescent="0.2">
      <c r="A20" s="100"/>
      <c r="B20" s="101"/>
      <c r="C20" s="102"/>
      <c r="D20" s="102"/>
      <c r="E20" s="103"/>
      <c r="F20" s="1"/>
    </row>
    <row r="21" spans="1:6" s="2" customFormat="1" x14ac:dyDescent="0.2">
      <c r="A21" s="100"/>
      <c r="B21" s="101"/>
      <c r="C21" s="102" t="s">
        <v>125</v>
      </c>
      <c r="D21" s="102"/>
      <c r="E21" s="103"/>
      <c r="F21" s="1"/>
    </row>
    <row r="22" spans="1:6" s="2" customFormat="1" x14ac:dyDescent="0.2">
      <c r="A22" s="100"/>
      <c r="B22" s="101"/>
      <c r="C22" s="102"/>
      <c r="D22" s="102"/>
      <c r="E22" s="103"/>
      <c r="F22" s="1"/>
    </row>
    <row r="23" spans="1:6" s="2" customFormat="1" hidden="1" x14ac:dyDescent="0.2">
      <c r="A23" s="91"/>
      <c r="B23" s="92"/>
      <c r="C23" s="93"/>
      <c r="D23" s="93"/>
      <c r="E23" s="94"/>
      <c r="F23" s="1"/>
    </row>
    <row r="24" spans="1:6" ht="19.5" customHeight="1" x14ac:dyDescent="0.2">
      <c r="A24" s="55" t="s">
        <v>78</v>
      </c>
      <c r="B24" s="56">
        <f>SUM(B20:B23)</f>
        <v>0</v>
      </c>
      <c r="C24" s="111" t="str">
        <f>IF(SUBTOTAL(3,B20:B23)=SUBTOTAL(103,B20:B23),'Summary and sign-off'!$A$48,'Summary and sign-off'!$A$49)</f>
        <v>Check - there are no hidden rows with data</v>
      </c>
      <c r="D24" s="119" t="str">
        <f>IF('Summary and sign-off'!F56='Summary and sign-off'!F54,'Summary and sign-off'!A51,'Summary and sign-off'!A50)</f>
        <v>Check - each entry provides sufficient information</v>
      </c>
      <c r="E24" s="119"/>
      <c r="F24" s="17"/>
    </row>
    <row r="25" spans="1:6" ht="10.5" customHeight="1" x14ac:dyDescent="0.2">
      <c r="A25" s="17"/>
      <c r="B25" s="19"/>
      <c r="C25" s="17"/>
      <c r="D25" s="17"/>
      <c r="E25" s="17"/>
      <c r="F25" s="17"/>
    </row>
    <row r="26" spans="1:6" ht="24.75" customHeight="1" x14ac:dyDescent="0.2">
      <c r="A26" s="121" t="s">
        <v>79</v>
      </c>
      <c r="B26" s="121"/>
      <c r="C26" s="121"/>
      <c r="D26" s="121"/>
      <c r="E26" s="121"/>
      <c r="F26" s="17"/>
    </row>
    <row r="27" spans="1:6" ht="27" customHeight="1" x14ac:dyDescent="0.2">
      <c r="A27" s="24" t="s">
        <v>70</v>
      </c>
      <c r="B27" s="24" t="s">
        <v>14</v>
      </c>
      <c r="C27" s="24" t="s">
        <v>80</v>
      </c>
      <c r="D27" s="24" t="s">
        <v>81</v>
      </c>
      <c r="E27" s="24" t="s">
        <v>74</v>
      </c>
      <c r="F27" s="28"/>
    </row>
    <row r="28" spans="1:6" s="2" customFormat="1" x14ac:dyDescent="0.2">
      <c r="A28" s="100"/>
      <c r="B28" s="101"/>
      <c r="C28" s="102"/>
      <c r="D28" s="102"/>
      <c r="E28" s="103"/>
      <c r="F28" s="1"/>
    </row>
    <row r="29" spans="1:6" s="2" customFormat="1" x14ac:dyDescent="0.2">
      <c r="A29" s="100"/>
      <c r="B29" s="101"/>
      <c r="C29" s="102" t="s">
        <v>126</v>
      </c>
      <c r="D29" s="102"/>
      <c r="E29" s="103"/>
      <c r="F29" s="1"/>
    </row>
    <row r="30" spans="1:6" s="2" customFormat="1" x14ac:dyDescent="0.2">
      <c r="A30" s="100"/>
      <c r="B30" s="101"/>
      <c r="C30" s="102"/>
      <c r="D30" s="102"/>
      <c r="E30" s="103"/>
      <c r="F30" s="1"/>
    </row>
    <row r="31" spans="1:6" s="2" customFormat="1" hidden="1" x14ac:dyDescent="0.2">
      <c r="A31" s="78"/>
      <c r="B31" s="79"/>
      <c r="C31" s="80"/>
      <c r="D31" s="80"/>
      <c r="E31" s="81"/>
      <c r="F31" s="1"/>
    </row>
    <row r="32" spans="1:6" ht="19.5" customHeight="1" x14ac:dyDescent="0.2">
      <c r="A32" s="55" t="s">
        <v>82</v>
      </c>
      <c r="B32" s="56">
        <f>SUM(B28:B31)</f>
        <v>0</v>
      </c>
      <c r="C32" s="111" t="str">
        <f>IF(SUBTOTAL(3,B28:B31)=SUBTOTAL(103,B28:B31),'Summary and sign-off'!$A$48,'Summary and sign-off'!$A$49)</f>
        <v>Check - there are no hidden rows with data</v>
      </c>
      <c r="D32" s="119" t="str">
        <f>IF('Summary and sign-off'!F57='Summary and sign-off'!F54,'Summary and sign-off'!A51,'Summary and sign-off'!A50)</f>
        <v>Check - each entry provides sufficient information</v>
      </c>
      <c r="E32" s="119"/>
      <c r="F32" s="17"/>
    </row>
    <row r="33" spans="1:6" ht="10.5" customHeight="1" x14ac:dyDescent="0.2">
      <c r="A33" s="17"/>
      <c r="B33" s="43"/>
      <c r="C33" s="19"/>
      <c r="D33" s="17"/>
      <c r="E33" s="17"/>
      <c r="F33" s="17"/>
    </row>
    <row r="34" spans="1:6" ht="34.5" customHeight="1" x14ac:dyDescent="0.2">
      <c r="A34" s="31" t="s">
        <v>83</v>
      </c>
      <c r="B34" s="44">
        <f>B16+B24+B32</f>
        <v>0</v>
      </c>
      <c r="C34" s="32"/>
      <c r="D34" s="32"/>
      <c r="E34" s="32"/>
      <c r="F34" s="17"/>
    </row>
    <row r="35" spans="1:6" x14ac:dyDescent="0.2">
      <c r="A35" s="17"/>
      <c r="B35" s="19"/>
      <c r="C35" s="17"/>
      <c r="D35" s="17"/>
      <c r="E35" s="17"/>
      <c r="F35" s="17"/>
    </row>
    <row r="36" spans="1:6" x14ac:dyDescent="0.2">
      <c r="A36" s="18" t="s">
        <v>25</v>
      </c>
      <c r="B36" s="19"/>
      <c r="C36" s="17"/>
      <c r="D36" s="17"/>
      <c r="E36" s="17"/>
      <c r="F36" s="17"/>
    </row>
    <row r="37" spans="1:6" ht="12.6" customHeight="1" x14ac:dyDescent="0.2">
      <c r="A37" s="20" t="s">
        <v>84</v>
      </c>
      <c r="F37" s="17"/>
    </row>
    <row r="38" spans="1:6" ht="12.95" customHeight="1" x14ac:dyDescent="0.2">
      <c r="A38" s="20" t="s">
        <v>85</v>
      </c>
      <c r="B38" s="17"/>
      <c r="D38" s="17"/>
      <c r="F38" s="17"/>
    </row>
    <row r="39" spans="1:6" x14ac:dyDescent="0.2">
      <c r="A39" s="20" t="s">
        <v>86</v>
      </c>
      <c r="F39" s="17"/>
    </row>
    <row r="40" spans="1:6" x14ac:dyDescent="0.2">
      <c r="A40" s="20" t="s">
        <v>31</v>
      </c>
      <c r="B40" s="19"/>
      <c r="C40" s="17"/>
      <c r="D40" s="17"/>
      <c r="E40" s="17"/>
      <c r="F40" s="17"/>
    </row>
    <row r="41" spans="1:6" ht="12.95" customHeight="1" x14ac:dyDescent="0.2">
      <c r="A41" s="20" t="s">
        <v>87</v>
      </c>
      <c r="B41" s="17"/>
      <c r="D41" s="17"/>
      <c r="F41" s="17"/>
    </row>
    <row r="42" spans="1:6" x14ac:dyDescent="0.2">
      <c r="A42" s="20" t="s">
        <v>88</v>
      </c>
      <c r="F42" s="17"/>
    </row>
    <row r="43" spans="1:6" x14ac:dyDescent="0.2">
      <c r="A43" s="20" t="s">
        <v>89</v>
      </c>
      <c r="B43" s="20"/>
      <c r="C43" s="20"/>
      <c r="D43" s="20"/>
      <c r="F43" s="17"/>
    </row>
    <row r="44" spans="1:6" x14ac:dyDescent="0.2">
      <c r="A44" s="26"/>
      <c r="B44" s="17"/>
      <c r="C44" s="17"/>
      <c r="D44" s="17"/>
      <c r="E44" s="17"/>
      <c r="F44" s="17"/>
    </row>
    <row r="45" spans="1:6" hidden="1" x14ac:dyDescent="0.2">
      <c r="A45" s="26"/>
      <c r="B45" s="17"/>
      <c r="C45" s="17"/>
      <c r="D45" s="17"/>
      <c r="E45" s="17"/>
      <c r="F45" s="17"/>
    </row>
    <row r="46" spans="1:6" x14ac:dyDescent="0.2"/>
    <row r="47" spans="1:6" x14ac:dyDescent="0.2"/>
    <row r="48" spans="1:6" x14ac:dyDescent="0.2"/>
    <row r="49" spans="1:6" x14ac:dyDescent="0.2"/>
    <row r="50" spans="1:6" ht="12.75" hidden="1" customHeight="1" x14ac:dyDescent="0.2"/>
    <row r="51" spans="1:6" x14ac:dyDescent="0.2"/>
    <row r="52" spans="1:6" x14ac:dyDescent="0.2"/>
    <row r="53" spans="1:6" hidden="1" x14ac:dyDescent="0.2">
      <c r="A53" s="26"/>
      <c r="B53" s="17"/>
      <c r="C53" s="17"/>
      <c r="D53" s="17"/>
      <c r="E53" s="17"/>
      <c r="F53" s="17"/>
    </row>
    <row r="54" spans="1:6" hidden="1" x14ac:dyDescent="0.2">
      <c r="A54" s="26"/>
      <c r="B54" s="17"/>
      <c r="C54" s="17"/>
      <c r="D54" s="17"/>
      <c r="E54" s="17"/>
      <c r="F54" s="17"/>
    </row>
    <row r="55" spans="1:6" hidden="1" x14ac:dyDescent="0.2">
      <c r="A55" s="26"/>
      <c r="B55" s="17"/>
      <c r="C55" s="17"/>
      <c r="D55" s="17"/>
      <c r="E55" s="17"/>
      <c r="F55" s="17"/>
    </row>
    <row r="56" spans="1:6" hidden="1" x14ac:dyDescent="0.2">
      <c r="A56" s="26"/>
      <c r="B56" s="17"/>
      <c r="C56" s="17"/>
      <c r="D56" s="17"/>
      <c r="E56" s="17"/>
      <c r="F56" s="17"/>
    </row>
    <row r="57" spans="1:6" hidden="1" x14ac:dyDescent="0.2">
      <c r="A57" s="26"/>
      <c r="B57" s="17"/>
      <c r="C57" s="17"/>
      <c r="D57" s="17"/>
      <c r="E57" s="17"/>
      <c r="F57" s="17"/>
    </row>
    <row r="58" spans="1:6" x14ac:dyDescent="0.2"/>
    <row r="59" spans="1:6" x14ac:dyDescent="0.2"/>
    <row r="60" spans="1:6" x14ac:dyDescent="0.2"/>
    <row r="61" spans="1:6" x14ac:dyDescent="0.2"/>
    <row r="63" spans="1:6" x14ac:dyDescent="0.2"/>
    <row r="64" spans="1:6" x14ac:dyDescent="0.2"/>
    <row r="65" x14ac:dyDescent="0.2"/>
    <row r="66" x14ac:dyDescent="0.2"/>
    <row r="67" x14ac:dyDescent="0.2"/>
    <row r="68" x14ac:dyDescent="0.2"/>
    <row r="72" x14ac:dyDescent="0.2"/>
    <row r="75" x14ac:dyDescent="0.2"/>
  </sheetData>
  <sheetProtection sheet="1" formatCells="0" formatRows="0" insertColumns="0" insertRows="0" deleteRows="0"/>
  <mergeCells count="15">
    <mergeCell ref="B7:E7"/>
    <mergeCell ref="B5:E5"/>
    <mergeCell ref="D32:E32"/>
    <mergeCell ref="A1:E1"/>
    <mergeCell ref="A18:E18"/>
    <mergeCell ref="A26:E26"/>
    <mergeCell ref="B2:E2"/>
    <mergeCell ref="B3:E3"/>
    <mergeCell ref="B4:E4"/>
    <mergeCell ref="A8:E8"/>
    <mergeCell ref="A9:E9"/>
    <mergeCell ref="B6:E6"/>
    <mergeCell ref="D16:E16"/>
    <mergeCell ref="D24:E2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22:A23 A12 A15 A28 A3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7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21 A14 A29 A3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B12:B15 B20:B23 B28:B31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0" t="s">
        <v>61</v>
      </c>
      <c r="B1" s="120"/>
      <c r="C1" s="120"/>
      <c r="D1" s="120"/>
      <c r="E1" s="120"/>
    </row>
    <row r="2" spans="1:6" ht="21" customHeight="1" x14ac:dyDescent="0.2">
      <c r="A2" s="3" t="s">
        <v>62</v>
      </c>
      <c r="B2" s="118" t="str">
        <f>'Summary and sign-off'!B2:F2</f>
        <v>Te Kawa Mataaho Public Service Commission</v>
      </c>
      <c r="C2" s="118"/>
      <c r="D2" s="118"/>
      <c r="E2" s="118"/>
    </row>
    <row r="3" spans="1:6" ht="31.5" x14ac:dyDescent="0.2">
      <c r="A3" s="3" t="s">
        <v>63</v>
      </c>
      <c r="B3" s="118" t="str">
        <f>'Summary and sign-off'!B3:F3</f>
        <v>Heather Baggott</v>
      </c>
      <c r="C3" s="118"/>
      <c r="D3" s="118"/>
      <c r="E3" s="118"/>
    </row>
    <row r="4" spans="1:6" ht="21" customHeight="1" x14ac:dyDescent="0.2">
      <c r="A4" s="3" t="s">
        <v>64</v>
      </c>
      <c r="B4" s="118">
        <f>'Summary and sign-off'!B4:F4</f>
        <v>45108</v>
      </c>
      <c r="C4" s="118"/>
      <c r="D4" s="118"/>
      <c r="E4" s="118"/>
    </row>
    <row r="5" spans="1:6" ht="21" customHeight="1" x14ac:dyDescent="0.2">
      <c r="A5" s="3" t="s">
        <v>65</v>
      </c>
      <c r="B5" s="118">
        <f>'Summary and sign-off'!B5:F5</f>
        <v>45473</v>
      </c>
      <c r="C5" s="118"/>
      <c r="D5" s="118"/>
      <c r="E5" s="118"/>
    </row>
    <row r="6" spans="1:6" ht="21" customHeight="1" x14ac:dyDescent="0.2">
      <c r="A6" s="3" t="s">
        <v>66</v>
      </c>
      <c r="B6" s="113" t="s">
        <v>33</v>
      </c>
      <c r="C6" s="113"/>
      <c r="D6" s="113"/>
      <c r="E6" s="113"/>
    </row>
    <row r="7" spans="1:6" ht="21" customHeight="1" x14ac:dyDescent="0.2">
      <c r="A7" s="3" t="s">
        <v>7</v>
      </c>
      <c r="B7" s="113" t="s">
        <v>35</v>
      </c>
      <c r="C7" s="113"/>
      <c r="D7" s="113"/>
      <c r="E7" s="113"/>
    </row>
    <row r="8" spans="1:6" ht="35.25" customHeight="1" x14ac:dyDescent="0.25">
      <c r="A8" s="129" t="s">
        <v>90</v>
      </c>
      <c r="B8" s="129"/>
      <c r="C8" s="130"/>
      <c r="D8" s="130"/>
      <c r="E8" s="130"/>
      <c r="F8" s="27"/>
    </row>
    <row r="9" spans="1:6" ht="35.25" customHeight="1" x14ac:dyDescent="0.25">
      <c r="A9" s="127" t="s">
        <v>91</v>
      </c>
      <c r="B9" s="128"/>
      <c r="C9" s="128"/>
      <c r="D9" s="128"/>
      <c r="E9" s="128"/>
      <c r="F9" s="27"/>
    </row>
    <row r="10" spans="1:6" ht="27" customHeight="1" x14ac:dyDescent="0.2">
      <c r="A10" s="24" t="s">
        <v>92</v>
      </c>
      <c r="B10" s="24" t="s">
        <v>14</v>
      </c>
      <c r="C10" s="24" t="s">
        <v>93</v>
      </c>
      <c r="D10" s="24" t="s">
        <v>94</v>
      </c>
      <c r="E10" s="24" t="s">
        <v>74</v>
      </c>
      <c r="F10" s="20"/>
    </row>
    <row r="11" spans="1:6" s="2" customFormat="1" x14ac:dyDescent="0.2">
      <c r="A11" s="104"/>
      <c r="B11" s="101"/>
      <c r="C11" s="105"/>
      <c r="D11" s="105"/>
      <c r="E11" s="106"/>
    </row>
    <row r="12" spans="1:6" s="2" customFormat="1" x14ac:dyDescent="0.2">
      <c r="A12" s="100"/>
      <c r="B12" s="101"/>
      <c r="C12" s="105" t="s">
        <v>127</v>
      </c>
      <c r="D12" s="105"/>
      <c r="E12" s="106"/>
    </row>
    <row r="13" spans="1:6" s="2" customFormat="1" x14ac:dyDescent="0.2">
      <c r="A13" s="104"/>
      <c r="B13" s="101"/>
      <c r="C13" s="105"/>
      <c r="D13" s="105"/>
      <c r="E13" s="106"/>
    </row>
    <row r="14" spans="1:6" s="2" customFormat="1" ht="11.25" hidden="1" customHeight="1" x14ac:dyDescent="0.2">
      <c r="A14" s="82"/>
      <c r="B14" s="79"/>
      <c r="C14" s="83"/>
      <c r="D14" s="83"/>
      <c r="E14" s="84"/>
    </row>
    <row r="15" spans="1:6" ht="34.5" customHeight="1" x14ac:dyDescent="0.2">
      <c r="A15" s="39" t="s">
        <v>95</v>
      </c>
      <c r="B15" s="48">
        <f>SUM(B11:B14)</f>
        <v>0</v>
      </c>
      <c r="C15" s="54" t="str">
        <f>IF(SUBTOTAL(3,B11:B14)=SUBTOTAL(103,B11:B14),'Summary and sign-off'!$A$48,'Summary and sign-off'!$A$49)</f>
        <v>Check - there are no hidden rows with data</v>
      </c>
      <c r="D15" s="119" t="str">
        <f>IF('Summary and sign-off'!F58='Summary and sign-off'!F54,'Summary and sign-off'!A51,'Summary and sign-off'!A50)</f>
        <v>Check - each entry provides sufficient information</v>
      </c>
      <c r="E15" s="119"/>
      <c r="F15" s="2"/>
    </row>
    <row r="16" spans="1:6" x14ac:dyDescent="0.2">
      <c r="A16" s="18"/>
      <c r="B16" s="17"/>
      <c r="C16" s="17"/>
      <c r="D16" s="17"/>
      <c r="E16" s="17"/>
    </row>
    <row r="17" spans="1:6" x14ac:dyDescent="0.2">
      <c r="A17" s="18" t="s">
        <v>25</v>
      </c>
      <c r="B17" s="19"/>
      <c r="C17" s="17"/>
      <c r="D17" s="17"/>
      <c r="E17" s="17"/>
    </row>
    <row r="18" spans="1:6" ht="12.75" customHeight="1" x14ac:dyDescent="0.2">
      <c r="A18" s="20" t="s">
        <v>96</v>
      </c>
      <c r="B18" s="20"/>
      <c r="C18" s="20"/>
      <c r="D18" s="20"/>
      <c r="E18" s="20"/>
    </row>
    <row r="19" spans="1:6" x14ac:dyDescent="0.2">
      <c r="A19" s="20" t="s">
        <v>97</v>
      </c>
      <c r="B19" s="20"/>
      <c r="C19" s="28"/>
      <c r="D19" s="28"/>
      <c r="E19" s="28"/>
    </row>
    <row r="20" spans="1:6" x14ac:dyDescent="0.2">
      <c r="A20" s="20" t="s">
        <v>31</v>
      </c>
      <c r="B20" s="19"/>
      <c r="C20" s="17"/>
      <c r="D20" s="17"/>
      <c r="E20" s="17"/>
      <c r="F20" s="17"/>
    </row>
    <row r="21" spans="1:6" x14ac:dyDescent="0.2">
      <c r="A21" s="20" t="s">
        <v>98</v>
      </c>
      <c r="B21" s="20"/>
      <c r="C21" s="28"/>
      <c r="D21" s="28"/>
      <c r="E21" s="28"/>
    </row>
    <row r="22" spans="1:6" ht="12.75" customHeight="1" x14ac:dyDescent="0.2">
      <c r="A22" s="20" t="s">
        <v>99</v>
      </c>
      <c r="B22" s="20"/>
      <c r="C22" s="22"/>
      <c r="D22" s="22"/>
      <c r="E22" s="22"/>
    </row>
    <row r="23" spans="1:6" x14ac:dyDescent="0.2">
      <c r="A23" s="17"/>
      <c r="B23" s="17"/>
      <c r="C23" s="17"/>
      <c r="D23" s="17"/>
      <c r="E23" s="17"/>
    </row>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0" t="s">
        <v>61</v>
      </c>
      <c r="B1" s="120"/>
      <c r="C1" s="120"/>
      <c r="D1" s="120"/>
      <c r="E1" s="120"/>
    </row>
    <row r="2" spans="1:6" ht="21" customHeight="1" x14ac:dyDescent="0.2">
      <c r="A2" s="3" t="s">
        <v>62</v>
      </c>
      <c r="B2" s="118" t="str">
        <f>'Summary and sign-off'!B2:F2</f>
        <v>Te Kawa Mataaho Public Service Commission</v>
      </c>
      <c r="C2" s="118"/>
      <c r="D2" s="118"/>
      <c r="E2" s="118"/>
    </row>
    <row r="3" spans="1:6" ht="31.5" x14ac:dyDescent="0.2">
      <c r="A3" s="3" t="s">
        <v>100</v>
      </c>
      <c r="B3" s="118" t="str">
        <f>'Summary and sign-off'!B3:F3</f>
        <v>Heather Baggott</v>
      </c>
      <c r="C3" s="118"/>
      <c r="D3" s="118"/>
      <c r="E3" s="118"/>
    </row>
    <row r="4" spans="1:6" ht="21" customHeight="1" x14ac:dyDescent="0.2">
      <c r="A4" s="3" t="s">
        <v>64</v>
      </c>
      <c r="B4" s="118">
        <f>'Summary and sign-off'!B4:F4</f>
        <v>45108</v>
      </c>
      <c r="C4" s="118"/>
      <c r="D4" s="118"/>
      <c r="E4" s="118"/>
    </row>
    <row r="5" spans="1:6" ht="21" customHeight="1" x14ac:dyDescent="0.2">
      <c r="A5" s="3" t="s">
        <v>65</v>
      </c>
      <c r="B5" s="118">
        <f>'Summary and sign-off'!B5:F5</f>
        <v>45473</v>
      </c>
      <c r="C5" s="118"/>
      <c r="D5" s="118"/>
      <c r="E5" s="118"/>
    </row>
    <row r="6" spans="1:6" ht="21" customHeight="1" x14ac:dyDescent="0.2">
      <c r="A6" s="3" t="s">
        <v>66</v>
      </c>
      <c r="B6" s="113" t="s">
        <v>33</v>
      </c>
      <c r="C6" s="113"/>
      <c r="D6" s="113"/>
      <c r="E6" s="113"/>
      <c r="F6" s="23"/>
    </row>
    <row r="7" spans="1:6" ht="21" customHeight="1" x14ac:dyDescent="0.2">
      <c r="A7" s="3" t="s">
        <v>7</v>
      </c>
      <c r="B7" s="113" t="s">
        <v>35</v>
      </c>
      <c r="C7" s="113"/>
      <c r="D7" s="113"/>
      <c r="E7" s="113"/>
      <c r="F7" s="23"/>
    </row>
    <row r="8" spans="1:6" ht="35.25" customHeight="1" x14ac:dyDescent="0.2">
      <c r="A8" s="123" t="s">
        <v>101</v>
      </c>
      <c r="B8" s="123"/>
      <c r="C8" s="130"/>
      <c r="D8" s="130"/>
      <c r="E8" s="130"/>
    </row>
    <row r="9" spans="1:6" ht="35.25" customHeight="1" x14ac:dyDescent="0.2">
      <c r="A9" s="131" t="s">
        <v>102</v>
      </c>
      <c r="B9" s="132"/>
      <c r="C9" s="132"/>
      <c r="D9" s="132"/>
      <c r="E9" s="132"/>
    </row>
    <row r="10" spans="1:6" ht="27" customHeight="1" x14ac:dyDescent="0.2">
      <c r="A10" s="24" t="s">
        <v>70</v>
      </c>
      <c r="B10" s="24" t="s">
        <v>14</v>
      </c>
      <c r="C10" s="24" t="s">
        <v>103</v>
      </c>
      <c r="D10" s="24" t="s">
        <v>104</v>
      </c>
      <c r="E10" s="24" t="s">
        <v>74</v>
      </c>
      <c r="F10" s="20"/>
    </row>
    <row r="11" spans="1:6" s="2" customFormat="1" hidden="1" x14ac:dyDescent="0.2">
      <c r="A11" s="82"/>
      <c r="B11" s="79"/>
      <c r="C11" s="83"/>
      <c r="D11" s="83"/>
      <c r="E11" s="84"/>
    </row>
    <row r="12" spans="1:6" s="2" customFormat="1" x14ac:dyDescent="0.2">
      <c r="A12" s="100"/>
      <c r="B12" s="101"/>
      <c r="C12" s="105"/>
      <c r="D12" s="105"/>
      <c r="E12" s="106"/>
    </row>
    <row r="13" spans="1:6" s="2" customFormat="1" x14ac:dyDescent="0.2">
      <c r="A13" s="100" t="s">
        <v>128</v>
      </c>
      <c r="B13" s="101">
        <v>136.81</v>
      </c>
      <c r="C13" s="105" t="s">
        <v>129</v>
      </c>
      <c r="D13" s="105" t="s">
        <v>130</v>
      </c>
      <c r="E13" s="106" t="s">
        <v>131</v>
      </c>
    </row>
    <row r="14" spans="1:6" s="2" customFormat="1" x14ac:dyDescent="0.2">
      <c r="A14" s="100" t="s">
        <v>132</v>
      </c>
      <c r="B14" s="101">
        <v>163.29</v>
      </c>
      <c r="C14" s="105" t="s">
        <v>129</v>
      </c>
      <c r="D14" s="105" t="s">
        <v>130</v>
      </c>
      <c r="E14" s="106" t="s">
        <v>131</v>
      </c>
    </row>
    <row r="15" spans="1:6" s="2" customFormat="1" x14ac:dyDescent="0.2">
      <c r="A15" s="100"/>
      <c r="B15" s="101"/>
      <c r="C15" s="105"/>
      <c r="D15" s="105"/>
      <c r="E15" s="106"/>
    </row>
    <row r="16" spans="1:6" s="2" customFormat="1" x14ac:dyDescent="0.2">
      <c r="A16" s="104"/>
      <c r="B16" s="101"/>
      <c r="C16" s="105"/>
      <c r="D16" s="105"/>
      <c r="E16" s="106"/>
    </row>
    <row r="17" spans="1:6" s="2" customFormat="1" hidden="1" x14ac:dyDescent="0.2">
      <c r="A17" s="82"/>
      <c r="B17" s="79"/>
      <c r="C17" s="83"/>
      <c r="D17" s="83"/>
      <c r="E17" s="84"/>
    </row>
    <row r="18" spans="1:6" ht="34.5" customHeight="1" x14ac:dyDescent="0.2">
      <c r="A18" s="39" t="s">
        <v>105</v>
      </c>
      <c r="B18" s="48">
        <f>SUM(B11:B17)</f>
        <v>300.10000000000002</v>
      </c>
      <c r="C18" s="54" t="str">
        <f>IF(SUBTOTAL(3,B11:B17)=SUBTOTAL(103,B11:B17),'Summary and sign-off'!$A$48,'Summary and sign-off'!$A$49)</f>
        <v>Check - there are no hidden rows with data</v>
      </c>
      <c r="D18" s="119" t="str">
        <f>IF('Summary and sign-off'!F59='Summary and sign-off'!F54,'Summary and sign-off'!A51,'Summary and sign-off'!A50)</f>
        <v>Check - each entry provides sufficient information</v>
      </c>
      <c r="E18" s="119"/>
    </row>
    <row r="19" spans="1:6" ht="14.1" customHeight="1" x14ac:dyDescent="0.2">
      <c r="B19" s="17"/>
      <c r="C19" s="17"/>
      <c r="D19" s="17"/>
      <c r="E19" s="17"/>
    </row>
    <row r="20" spans="1:6" x14ac:dyDescent="0.2">
      <c r="A20" s="18" t="s">
        <v>106</v>
      </c>
      <c r="B20" s="17"/>
      <c r="C20" s="17"/>
      <c r="D20" s="17"/>
      <c r="E20" s="17"/>
    </row>
    <row r="21" spans="1:6" ht="12.6" customHeight="1" x14ac:dyDescent="0.2">
      <c r="A21" s="20" t="s">
        <v>84</v>
      </c>
      <c r="B21" s="17"/>
      <c r="C21" s="17"/>
      <c r="D21" s="17"/>
      <c r="E21" s="17"/>
    </row>
    <row r="22" spans="1:6" x14ac:dyDescent="0.2">
      <c r="A22" s="20" t="s">
        <v>31</v>
      </c>
      <c r="B22" s="19"/>
      <c r="C22" s="17"/>
      <c r="D22" s="17"/>
      <c r="E22" s="17"/>
      <c r="F22" s="17"/>
    </row>
    <row r="23" spans="1:6" x14ac:dyDescent="0.2">
      <c r="A23" s="20" t="s">
        <v>98</v>
      </c>
      <c r="C23" s="17"/>
      <c r="D23" s="17"/>
      <c r="E23" s="17"/>
      <c r="F23" s="17"/>
    </row>
    <row r="24" spans="1:6" ht="12.75" customHeight="1" x14ac:dyDescent="0.2">
      <c r="A24" s="20" t="s">
        <v>99</v>
      </c>
      <c r="B24" s="25"/>
      <c r="C24" s="22"/>
      <c r="D24" s="22"/>
      <c r="E24" s="22"/>
      <c r="F24" s="22"/>
    </row>
    <row r="25" spans="1:6" x14ac:dyDescent="0.2">
      <c r="B25" s="26"/>
      <c r="C25" s="17"/>
      <c r="D25" s="17"/>
      <c r="E25" s="17"/>
    </row>
    <row r="26" spans="1:6" hidden="1" x14ac:dyDescent="0.2">
      <c r="A26" s="17"/>
      <c r="B26" s="17"/>
      <c r="C26" s="17"/>
      <c r="D26" s="17"/>
    </row>
    <row r="27" spans="1:6" ht="12.75" hidden="1" customHeight="1" x14ac:dyDescent="0.2"/>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hidden="1" x14ac:dyDescent="0.2">
      <c r="A32" s="17"/>
      <c r="B32" s="17"/>
      <c r="C32" s="17"/>
      <c r="D32" s="17"/>
      <c r="E32" s="17"/>
    </row>
    <row r="33" x14ac:dyDescent="0.2"/>
    <row r="34" x14ac:dyDescent="0.2"/>
    <row r="35" x14ac:dyDescent="0.2"/>
    <row r="36" x14ac:dyDescent="0.2"/>
    <row r="37" x14ac:dyDescent="0.2"/>
    <row r="38" x14ac:dyDescent="0.2"/>
    <row r="39" x14ac:dyDescent="0.2"/>
  </sheetData>
  <sheetProtection sheet="1" formatCells="0" insertRows="0" deleteRows="0"/>
  <mergeCells count="10">
    <mergeCell ref="D18:E1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3"/>
  <sheetViews>
    <sheetView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20" t="s">
        <v>107</v>
      </c>
      <c r="B1" s="120"/>
      <c r="C1" s="120"/>
      <c r="D1" s="120"/>
      <c r="E1" s="120"/>
      <c r="F1" s="120"/>
    </row>
    <row r="2" spans="1:6" ht="21" customHeight="1" x14ac:dyDescent="0.2">
      <c r="A2" s="3" t="s">
        <v>62</v>
      </c>
      <c r="B2" s="118" t="str">
        <f>'Summary and sign-off'!B2:F2</f>
        <v>Te Kawa Mataaho Public Service Commission</v>
      </c>
      <c r="C2" s="118"/>
      <c r="D2" s="118"/>
      <c r="E2" s="118"/>
      <c r="F2" s="118"/>
    </row>
    <row r="3" spans="1:6" ht="31.5" x14ac:dyDescent="0.2">
      <c r="A3" s="3" t="s">
        <v>63</v>
      </c>
      <c r="B3" s="118" t="str">
        <f>'Summary and sign-off'!B3:F3</f>
        <v>Heather Baggott</v>
      </c>
      <c r="C3" s="118"/>
      <c r="D3" s="118"/>
      <c r="E3" s="118"/>
      <c r="F3" s="118"/>
    </row>
    <row r="4" spans="1:6" ht="21" customHeight="1" x14ac:dyDescent="0.2">
      <c r="A4" s="3" t="s">
        <v>64</v>
      </c>
      <c r="B4" s="118">
        <f>'Summary and sign-off'!B4:F4</f>
        <v>45108</v>
      </c>
      <c r="C4" s="118"/>
      <c r="D4" s="118"/>
      <c r="E4" s="118"/>
      <c r="F4" s="118"/>
    </row>
    <row r="5" spans="1:6" ht="21" customHeight="1" x14ac:dyDescent="0.2">
      <c r="A5" s="3" t="s">
        <v>65</v>
      </c>
      <c r="B5" s="118">
        <f>'Summary and sign-off'!B5:F5</f>
        <v>45473</v>
      </c>
      <c r="C5" s="118"/>
      <c r="D5" s="118"/>
      <c r="E5" s="118"/>
      <c r="F5" s="118"/>
    </row>
    <row r="6" spans="1:6" ht="21" customHeight="1" x14ac:dyDescent="0.2">
      <c r="A6" s="3" t="s">
        <v>108</v>
      </c>
      <c r="B6" s="113" t="s">
        <v>33</v>
      </c>
      <c r="C6" s="113"/>
      <c r="D6" s="113"/>
      <c r="E6" s="113"/>
      <c r="F6" s="113"/>
    </row>
    <row r="7" spans="1:6" ht="21" customHeight="1" x14ac:dyDescent="0.2">
      <c r="A7" s="3" t="s">
        <v>7</v>
      </c>
      <c r="B7" s="113" t="s">
        <v>35</v>
      </c>
      <c r="C7" s="113"/>
      <c r="D7" s="113"/>
      <c r="E7" s="113"/>
      <c r="F7" s="113"/>
    </row>
    <row r="8" spans="1:6" ht="36" customHeight="1" x14ac:dyDescent="0.2">
      <c r="A8" s="123" t="s">
        <v>109</v>
      </c>
      <c r="B8" s="123"/>
      <c r="C8" s="123"/>
      <c r="D8" s="123"/>
      <c r="E8" s="123"/>
      <c r="F8" s="123"/>
    </row>
    <row r="9" spans="1:6" ht="36" customHeight="1" x14ac:dyDescent="0.2">
      <c r="A9" s="131" t="s">
        <v>110</v>
      </c>
      <c r="B9" s="132"/>
      <c r="C9" s="132"/>
      <c r="D9" s="132"/>
      <c r="E9" s="132"/>
      <c r="F9" s="132"/>
    </row>
    <row r="10" spans="1:6" ht="39" customHeight="1" x14ac:dyDescent="0.2">
      <c r="A10" s="24" t="s">
        <v>70</v>
      </c>
      <c r="B10" s="95" t="s">
        <v>111</v>
      </c>
      <c r="C10" s="95" t="s">
        <v>112</v>
      </c>
      <c r="D10" s="95" t="s">
        <v>113</v>
      </c>
      <c r="E10" s="95" t="s">
        <v>114</v>
      </c>
      <c r="F10" s="95" t="s">
        <v>115</v>
      </c>
    </row>
    <row r="11" spans="1:6" s="2" customFormat="1" x14ac:dyDescent="0.2">
      <c r="A11" s="100">
        <v>45180</v>
      </c>
      <c r="B11" s="105" t="s">
        <v>138</v>
      </c>
      <c r="C11" s="108" t="s">
        <v>49</v>
      </c>
      <c r="D11" s="105" t="s">
        <v>139</v>
      </c>
      <c r="E11" s="109" t="s">
        <v>47</v>
      </c>
      <c r="F11" s="106"/>
    </row>
    <row r="12" spans="1:6" s="2" customFormat="1" x14ac:dyDescent="0.2">
      <c r="A12" s="100">
        <v>45300</v>
      </c>
      <c r="B12" s="107" t="s">
        <v>133</v>
      </c>
      <c r="C12" s="108" t="s">
        <v>48</v>
      </c>
      <c r="D12" s="107" t="s">
        <v>134</v>
      </c>
      <c r="E12" s="109" t="s">
        <v>43</v>
      </c>
      <c r="F12" s="110" t="s">
        <v>135</v>
      </c>
    </row>
    <row r="13" spans="1:6" s="2" customFormat="1" ht="25.5" x14ac:dyDescent="0.2">
      <c r="A13" s="100">
        <v>45469</v>
      </c>
      <c r="B13" s="107" t="s">
        <v>136</v>
      </c>
      <c r="C13" s="108" t="s">
        <v>48</v>
      </c>
      <c r="D13" s="107" t="s">
        <v>137</v>
      </c>
      <c r="E13" s="109" t="s">
        <v>43</v>
      </c>
      <c r="F13" s="110" t="s">
        <v>135</v>
      </c>
    </row>
    <row r="14" spans="1:6" s="2" customFormat="1" x14ac:dyDescent="0.2">
      <c r="A14" s="100"/>
      <c r="B14" s="107"/>
      <c r="C14" s="108"/>
      <c r="D14" s="107"/>
      <c r="E14" s="109"/>
      <c r="F14" s="110"/>
    </row>
    <row r="15" spans="1:6" s="2" customFormat="1" x14ac:dyDescent="0.2">
      <c r="A15" s="100"/>
      <c r="B15" s="107"/>
      <c r="C15" s="108"/>
      <c r="D15" s="107"/>
      <c r="E15" s="109"/>
      <c r="F15" s="110"/>
    </row>
    <row r="16" spans="1:6" s="2" customFormat="1" hidden="1" x14ac:dyDescent="0.2">
      <c r="A16" s="78"/>
      <c r="B16" s="83"/>
      <c r="C16" s="85"/>
      <c r="D16" s="83"/>
      <c r="E16" s="86"/>
      <c r="F16" s="84"/>
    </row>
    <row r="17" spans="1:7" ht="34.5" customHeight="1" x14ac:dyDescent="0.2">
      <c r="A17" s="96" t="s">
        <v>116</v>
      </c>
      <c r="B17" s="97" t="s">
        <v>117</v>
      </c>
      <c r="C17" s="98">
        <f>C18+C19</f>
        <v>3</v>
      </c>
      <c r="D17" s="99" t="str">
        <f>IF(SUBTOTAL(3,C11:C16)=SUBTOTAL(103,C11:C16),'Summary and sign-off'!$A$48,'Summary and sign-off'!$A$49)</f>
        <v>Check - there are no hidden rows with data</v>
      </c>
      <c r="E17" s="119" t="str">
        <f>IF('Summary and sign-off'!F60='Summary and sign-off'!F54,'Summary and sign-off'!A52,'Summary and sign-off'!A50)</f>
        <v>Check - each entry provides sufficient information</v>
      </c>
      <c r="F17" s="119"/>
      <c r="G17" s="2"/>
    </row>
    <row r="18" spans="1:7" ht="25.5" customHeight="1" x14ac:dyDescent="0.25">
      <c r="A18" s="40"/>
      <c r="B18" s="41" t="s">
        <v>48</v>
      </c>
      <c r="C18" s="42">
        <f>COUNTIF(C11:C16,'Summary and sign-off'!A45)</f>
        <v>2</v>
      </c>
      <c r="D18" s="14"/>
      <c r="E18" s="15"/>
      <c r="F18" s="16"/>
    </row>
    <row r="19" spans="1:7" ht="25.5" customHeight="1" x14ac:dyDescent="0.25">
      <c r="A19" s="40"/>
      <c r="B19" s="41" t="s">
        <v>49</v>
      </c>
      <c r="C19" s="42">
        <f>COUNTIF(C11:C16,'Summary and sign-off'!A46)</f>
        <v>1</v>
      </c>
      <c r="D19" s="14"/>
      <c r="E19" s="15"/>
      <c r="F19" s="16"/>
    </row>
    <row r="20" spans="1:7" x14ac:dyDescent="0.2">
      <c r="A20" s="17"/>
      <c r="B20" s="18"/>
      <c r="C20" s="17"/>
      <c r="D20" s="19"/>
      <c r="E20" s="19"/>
      <c r="F20" s="17"/>
    </row>
    <row r="21" spans="1:7" x14ac:dyDescent="0.2">
      <c r="A21" s="18" t="s">
        <v>106</v>
      </c>
      <c r="B21" s="18"/>
      <c r="C21" s="18"/>
      <c r="D21" s="18"/>
      <c r="E21" s="18"/>
      <c r="F21" s="18"/>
    </row>
    <row r="22" spans="1:7" ht="12.6" customHeight="1" x14ac:dyDescent="0.2">
      <c r="A22" s="20" t="s">
        <v>84</v>
      </c>
      <c r="B22" s="17"/>
      <c r="C22" s="17"/>
      <c r="D22" s="17"/>
      <c r="E22" s="17"/>
    </row>
    <row r="23" spans="1:7" x14ac:dyDescent="0.2">
      <c r="A23" s="20" t="s">
        <v>31</v>
      </c>
      <c r="B23" s="19"/>
      <c r="C23" s="17"/>
      <c r="D23" s="17"/>
      <c r="E23" s="17"/>
      <c r="F23" s="17"/>
    </row>
    <row r="24" spans="1:7" x14ac:dyDescent="0.2">
      <c r="A24" s="20" t="s">
        <v>118</v>
      </c>
      <c r="B24" s="21"/>
      <c r="C24" s="21"/>
      <c r="D24" s="21"/>
      <c r="E24" s="21"/>
      <c r="F24" s="21"/>
    </row>
    <row r="25" spans="1:7" ht="12.75" customHeight="1" x14ac:dyDescent="0.2">
      <c r="A25" s="20" t="s">
        <v>119</v>
      </c>
      <c r="B25" s="17"/>
      <c r="C25" s="17"/>
      <c r="D25" s="17"/>
      <c r="E25" s="17"/>
      <c r="F25" s="17"/>
    </row>
    <row r="26" spans="1:7" ht="12.95" customHeight="1" x14ac:dyDescent="0.2">
      <c r="A26" s="20" t="s">
        <v>120</v>
      </c>
      <c r="B26" s="17"/>
      <c r="C26" s="17"/>
      <c r="D26" s="17"/>
      <c r="E26" s="17"/>
      <c r="F26" s="17"/>
    </row>
    <row r="27" spans="1:7" x14ac:dyDescent="0.2">
      <c r="A27" s="20" t="s">
        <v>121</v>
      </c>
      <c r="C27" s="17"/>
      <c r="D27" s="17"/>
      <c r="E27" s="17"/>
      <c r="F27" s="17"/>
    </row>
    <row r="28" spans="1:7" ht="12.75" customHeight="1" x14ac:dyDescent="0.2">
      <c r="A28" s="20" t="s">
        <v>99</v>
      </c>
      <c r="B28" s="20"/>
      <c r="C28" s="22"/>
      <c r="D28" s="22"/>
      <c r="E28" s="22"/>
      <c r="F28" s="22"/>
    </row>
    <row r="29" spans="1:7" ht="12.75" customHeight="1" x14ac:dyDescent="0.2">
      <c r="A29" s="20"/>
      <c r="B29" s="20"/>
      <c r="C29" s="22"/>
      <c r="D29" s="22"/>
      <c r="E29" s="22"/>
      <c r="F29" s="22"/>
    </row>
    <row r="30" spans="1:7" ht="12.75" hidden="1" customHeight="1" x14ac:dyDescent="0.2">
      <c r="A30" s="20"/>
      <c r="B30" s="20"/>
      <c r="C30" s="22"/>
      <c r="D30" s="22"/>
      <c r="E30" s="22"/>
      <c r="F30" s="22"/>
    </row>
    <row r="31" spans="1:7" x14ac:dyDescent="0.2"/>
    <row r="32" spans="1:7" x14ac:dyDescent="0.2"/>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hidden="1" x14ac:dyDescent="0.2">
      <c r="A36" s="18"/>
      <c r="B36" s="18"/>
      <c r="C36" s="18"/>
      <c r="D36" s="18"/>
      <c r="E36" s="18"/>
      <c r="F36" s="18"/>
    </row>
    <row r="37" spans="1:6" hidden="1" x14ac:dyDescent="0.2">
      <c r="A37" s="18"/>
      <c r="B37" s="18"/>
      <c r="C37" s="18"/>
      <c r="D37" s="18"/>
      <c r="E37" s="18"/>
      <c r="F37" s="18"/>
    </row>
    <row r="38" spans="1:6" x14ac:dyDescent="0.2"/>
    <row r="39" spans="1:6" x14ac:dyDescent="0.2"/>
    <row r="40" spans="1:6" x14ac:dyDescent="0.2"/>
    <row r="41" spans="1:6" x14ac:dyDescent="0.2"/>
    <row r="42" spans="1:6" x14ac:dyDescent="0.2"/>
    <row r="43" spans="1:6" x14ac:dyDescent="0.2"/>
  </sheetData>
  <sheetProtection sheet="1" formatCells="0" insertRows="0" deleteRows="0"/>
  <dataConsolidate/>
  <mergeCells count="10">
    <mergeCell ref="E17:F1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C11:C16</xm:sqref>
        </x14:dataValidation>
        <x14:dataValidation type="list" errorStyle="information" operator="greaterThan" allowBlank="1" showInputMessage="1" prompt="Provide specific $ value if possible" xr:uid="{00000000-0002-0000-0500-000003000000}">
          <x14:formula1>
            <xm:f>'Summary and sign-off'!$A$39:$A$44</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93d18e-d8f5-4aa3-8e66-84f4eb42d540" xsi:nil="true"/>
    <lcf76f155ced4ddcb4097134ff3c332f xmlns="1029d2f7-4fe3-4b9e-81f9-ee3764980eca">
      <Terms xmlns="http://schemas.microsoft.com/office/infopath/2007/PartnerControls"/>
    </lcf76f155ced4ddcb4097134ff3c332f>
    <SharedWithUsers xmlns="2693d18e-d8f5-4aa3-8e66-84f4eb42d540">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67DBC03C64984582CA4F39A5609F2D" ma:contentTypeVersion="12" ma:contentTypeDescription="Create a new document." ma:contentTypeScope="" ma:versionID="599b64f323501038cf1a2540d251770a">
  <xsd:schema xmlns:xsd="http://www.w3.org/2001/XMLSchema" xmlns:xs="http://www.w3.org/2001/XMLSchema" xmlns:p="http://schemas.microsoft.com/office/2006/metadata/properties" xmlns:ns2="2693d18e-d8f5-4aa3-8e66-84f4eb42d540" xmlns:ns3="1029d2f7-4fe3-4b9e-81f9-ee3764980eca" targetNamespace="http://schemas.microsoft.com/office/2006/metadata/properties" ma:root="true" ma:fieldsID="a55d9b551281e47a1747ee32a02a989d" ns2:_="" ns3:_="">
    <xsd:import namespace="2693d18e-d8f5-4aa3-8e66-84f4eb42d540"/>
    <xsd:import namespace="1029d2f7-4fe3-4b9e-81f9-ee3764980ec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93d18e-d8f5-4aa3-8e66-84f4eb42d54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58bd2b9-5f7e-4988-b9b5-207c04fd6fd7}" ma:internalName="TaxCatchAll" ma:showField="CatchAllData" ma:web="2693d18e-d8f5-4aa3-8e66-84f4eb42d5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029d2f7-4fe3-4b9e-81f9-ee3764980ec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38d99aa-dc1b-4568-bbf8-76f48c855b0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schemas.microsoft.com/office/2006/metadata/properties"/>
    <ds:schemaRef ds:uri="http://purl.org/dc/terms/"/>
    <ds:schemaRef ds:uri="1029d2f7-4fe3-4b9e-81f9-ee3764980eca"/>
    <ds:schemaRef ds:uri="2693d18e-d8f5-4aa3-8e66-84f4eb42d540"/>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59A7C871-718B-46FA-8CBA-8542D507FC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93d18e-d8f5-4aa3-8e66-84f4eb42d540"/>
    <ds:schemaRef ds:uri="1029d2f7-4fe3-4b9e-81f9-ee3764980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2024-07-17T23:18:25Z</cp:lastPrinted>
  <dcterms:created xsi:type="dcterms:W3CDTF">2010-10-17T20:59:02Z</dcterms:created>
  <dcterms:modified xsi:type="dcterms:W3CDTF">2024-07-30T22:32:26Z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0x0101008767DBC03C64984582CA4F39A5609F2D</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