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defaultThemeVersion="124226"/>
  <mc:AlternateContent xmlns:mc="http://schemas.openxmlformats.org/markup-compatibility/2006">
    <mc:Choice Requires="x15">
      <x15ac:absPath xmlns:x15ac="http://schemas.microsoft.com/office/spreadsheetml/2010/11/ac" url="https://sscnz-my.sharepoint.com/personal/toni_vincent_publicservice_govt_nz/Documents/Desktop/Expense disclosures/"/>
    </mc:Choice>
  </mc:AlternateContent>
  <xr:revisionPtr revIDLastSave="41" documentId="8_{1226FE15-4388-46D4-8541-D9A48F532B53}" xr6:coauthVersionLast="47" xr6:coauthVersionMax="47" xr10:uidLastSave="{2B607C92-52F3-4DA0-8AF2-6557847FD471}"/>
  <bookViews>
    <workbookView xWindow="-120" yWindow="-120" windowWidth="29040" windowHeight="15720" xr2:uid="{00000000-000D-0000-FFFF-FFFF00000000}"/>
  </bookViews>
  <sheets>
    <sheet name="Summary and sign-off" sheetId="13" r:id="rId1"/>
    <sheet name="Travel" sheetId="1" r:id="rId2"/>
    <sheet name="Hospitality" sheetId="2" r:id="rId3"/>
    <sheet name="All other expenses" sheetId="3" r:id="rId4"/>
    <sheet name="Gifts and benefits" sheetId="4" r:id="rId5"/>
  </sheets>
  <definedNames>
    <definedName name="_xlnm.Print_Area" localSheetId="3">'All other expenses'!$A$1:$E$23</definedName>
    <definedName name="_xlnm.Print_Area" localSheetId="4">'Gifts and benefits'!$A$1:$F$27</definedName>
    <definedName name="_xlnm.Print_Area" localSheetId="2">Hospitality!$A$1:$E$23</definedName>
    <definedName name="_xlnm.Print_Area" localSheetId="0">'Summary and sign-off'!$A$1:$F$23</definedName>
    <definedName name="_xlnm.Print_Area" localSheetId="1">Travel!$A$1:$E$51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6" i="4" l="1"/>
  <c r="C17" i="3"/>
  <c r="C16" i="2"/>
  <c r="C30" i="1"/>
  <c r="C40" i="1"/>
  <c r="C19" i="1"/>
  <c r="B6" i="13" l="1"/>
  <c r="E60" i="13"/>
  <c r="C60" i="13"/>
  <c r="C18" i="4"/>
  <c r="C17" i="4"/>
  <c r="B60" i="13" l="1"/>
  <c r="B59" i="13"/>
  <c r="D59" i="13"/>
  <c r="B58" i="13"/>
  <c r="D58" i="13"/>
  <c r="D57" i="13"/>
  <c r="B57" i="13"/>
  <c r="D56" i="13"/>
  <c r="B56" i="13"/>
  <c r="D55" i="13"/>
  <c r="B55" i="13"/>
  <c r="B2" i="4"/>
  <c r="B3" i="4"/>
  <c r="B2" i="3"/>
  <c r="B3" i="3"/>
  <c r="B2" i="2"/>
  <c r="B3" i="2"/>
  <c r="B2" i="1"/>
  <c r="B3" i="1"/>
  <c r="F58" i="13" l="1"/>
  <c r="D16" i="2" s="1"/>
  <c r="F60" i="13"/>
  <c r="E16" i="4" s="1"/>
  <c r="F59" i="13"/>
  <c r="D17" i="3" s="1"/>
  <c r="F57" i="13"/>
  <c r="D40" i="1" s="1"/>
  <c r="F56" i="13"/>
  <c r="D30" i="1" s="1"/>
  <c r="F55" i="13"/>
  <c r="D19" i="1" s="1"/>
  <c r="C13" i="13"/>
  <c r="C12" i="13"/>
  <c r="C11" i="13"/>
  <c r="C16" i="13" l="1"/>
  <c r="C17" i="13"/>
  <c r="B5" i="4" l="1"/>
  <c r="B4" i="4"/>
  <c r="B5" i="3"/>
  <c r="B4" i="3"/>
  <c r="B5" i="2"/>
  <c r="B4" i="2"/>
  <c r="B5" i="1"/>
  <c r="B4" i="1"/>
  <c r="C15" i="13" l="1"/>
  <c r="F12" i="13" l="1"/>
  <c r="C16" i="4"/>
  <c r="F11" i="13" s="1"/>
  <c r="F13" i="13" l="1"/>
  <c r="B40" i="1"/>
  <c r="B17" i="13" s="1"/>
  <c r="B30" i="1"/>
  <c r="B16" i="13" s="1"/>
  <c r="B19" i="1"/>
  <c r="B15" i="13" s="1"/>
  <c r="B17" i="3" l="1"/>
  <c r="B13" i="13" s="1"/>
  <c r="B16" i="2"/>
  <c r="B12" i="13" s="1"/>
  <c r="B11" i="13" l="1"/>
  <c r="B4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2"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33"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<sst xmlns="http://schemas.openxmlformats.org/spreadsheetml/2006/main" count="193" uniqueCount="131">
  <si>
    <t>Hospitality</t>
  </si>
  <si>
    <t>Gifts and benefits</t>
  </si>
  <si>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</si>
  <si>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</si>
  <si>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</si>
  <si>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</si>
  <si>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</si>
  <si>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</si>
  <si>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</si>
  <si>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</si>
  <si>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</si>
  <si>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</si>
  <si>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</si>
  <si>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</si>
  <si>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</si>
  <si>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</si>
  <si>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</si>
  <si>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</si>
  <si>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</si>
  <si>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</si>
  <si>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</si>
  <si>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</si>
  <si>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</si>
  <si>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</si>
  <si>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</si>
  <si>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</si>
  <si>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</si>
  <si>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</si>
  <si>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</si>
  <si>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</si>
  <si>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</si>
  <si>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</si>
  <si>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</si>
  <si>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</si>
  <si>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</si>
  <si>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</si>
  <si>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</si>
  <si>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</si>
  <si>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</si>
  <si>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</si>
  <si>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</si>
  <si>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</si>
  <si>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</si>
  <si>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</si>
  <si>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</si>
  <si>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</si>
  <si>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</si>
  <si>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</si>
  <si>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</si>
  <si>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</si>
  <si>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</si>
  <si>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</si>
  <si>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</si>
  <si>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</si>
  <si>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</si>
  <si>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</si>
  <si>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</si>
  <si>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</si>
  <si>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</si>
  <si>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</si>
  <si>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</si>
  <si>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</si>
  <si>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</si>
  <si>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</si>
  <si>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</si>
  <si>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</si>
  <si>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</si>
  <si>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</si>
  <si>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</si>
  <si>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</si>
  <si>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</si>
  <si>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</si>
  <si>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</si>
  <si>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</si>
  <si>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</si>
  <si>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</si>
  <si>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</si>
  <si>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</si>
  <si>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</si>
  <si>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</si>
  <si>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</si>
  <si>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</si>
  <si>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</si>
  <si>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</si>
  <si>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</si>
  <si>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</si>
  <si>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</si>
  <si>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</si>
  <si>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</si>
  <si>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</si>
  <si>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</si>
  <si>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</si>
  <si>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</si>
  <si>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</si>
  <si>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</si>
  <si>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</si>
  <si>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</si>
  <si>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</si>
  <si>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</si>
  <si>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</si>
  <si>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</si>
  <si>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</si>
  <si>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</si>
  <si>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</si>
  <si>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</si>
  <si>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</si>
  <si>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</si>
  <si>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</si>
  <si>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</si>
  <si>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</si>
  <si>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</si>
  <si>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</si>
  <si>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</si>
  <si>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</si>
  <si>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</si>
  <si>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</si>
  <si>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</si>
  <si>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</si>
  <si>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</si>
  <si>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</si>
  <si>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Te Kawa Mataaho Public Service Commission</t>
  </si>
  <si>
    <t>Phone and data costs</t>
  </si>
  <si>
    <t>NA</t>
  </si>
  <si>
    <t>Nil to declare</t>
  </si>
  <si>
    <t>U.S. Mission to New Zealand </t>
  </si>
  <si>
    <t>Rebecca Kitteridge</t>
  </si>
  <si>
    <t>April to June 2024</t>
  </si>
  <si>
    <t>Considered diplomatically appropriate to attend given working relationship in previous role</t>
  </si>
  <si>
    <t xml:space="preserve">248th Anniversary of the Independence of the United States of America event </t>
  </si>
  <si>
    <t>Work phone and data cost</t>
  </si>
  <si>
    <t>Chair, Risk and Audit Committee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</si>
</sst>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29"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i/>
      <sz val="10"/>
      <color theme="1"/>
      <name val="Arial"/>
      <family val="2"/>
    </font>
    <font>
      <b/>
      <i/>
      <sz val="10"/>
      <color theme="1"/>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s>
  <fills count="11">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s>
  <borders count="10">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2">
    <xf numFmtId="0" fontId="0" fillId="0" borderId="0"/>
    <xf numFmtId="165" fontId="19" fillId="0" borderId="0" applyFont="0" applyFill="0" applyBorder="0" applyAlignment="0" applyProtection="0"/>
  </cellStyleXfs>
  <cellXfs count="134">
    <xf numFmtId="0" fontId="0" fillId="0" borderId="0" xfId="0"/>
    <xf numFmtId="0" fontId="0" fillId="0" borderId="0" xfId="0" applyAlignment="1" applyProtection="1">
      <alignment wrapText="1"/>
      <protection locked="0"/>
    </xf>
    <xf numFmtId="0" fontId="0" fillId="0" borderId="0" xfId="0" applyProtection="1">
      <protection locked="0"/>
    </xf>
    <xf numFmtId="0" fontId="14" fillId="2" borderId="0" xfId="0" applyFont="1" applyFill="1" applyAlignment="1">
      <alignment vertical="center" wrapText="1" readingOrder="1"/>
    </xf>
    <xf numFmtId="0" fontId="0" fillId="5" borderId="0" xfId="0" applyFill="1" applyAlignment="1">
      <alignment wrapText="1"/>
    </xf>
    <xf numFmtId="0" fontId="14" fillId="0" borderId="0" xfId="0" applyFont="1" applyAlignment="1">
      <alignment vertical="center" wrapText="1" readingOrder="1"/>
    </xf>
    <xf numFmtId="0" fontId="13" fillId="0" borderId="0" xfId="0" applyFont="1" applyAlignment="1">
      <alignment vertical="center" wrapText="1" readingOrder="1"/>
    </xf>
    <xf numFmtId="0" fontId="17" fillId="0" borderId="0" xfId="0" applyFont="1" applyAlignment="1">
      <alignment vertical="center" wrapText="1" readingOrder="1"/>
    </xf>
    <xf numFmtId="0" fontId="17" fillId="0" borderId="3" xfId="0" applyFont="1" applyBorder="1" applyAlignment="1">
      <alignment vertical="center" wrapText="1" readingOrder="1"/>
    </xf>
    <xf numFmtId="0" fontId="24"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2" fillId="0" borderId="0" xfId="0" applyFont="1"/>
    <xf numFmtId="166" fontId="21" fillId="0" borderId="0" xfId="0" applyNumberFormat="1" applyFont="1" applyAlignment="1">
      <alignment vertical="center" wrapText="1"/>
    </xf>
    <xf numFmtId="0" fontId="15"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0" fillId="0" borderId="0" xfId="0" applyFont="1" applyAlignment="1">
      <alignment vertical="center" wrapText="1" readingOrder="1"/>
    </xf>
    <xf numFmtId="0" fontId="16"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5" fillId="3" borderId="0" xfId="0" applyFont="1" applyFill="1" applyAlignment="1">
      <alignment vertical="center" wrapText="1" readingOrder="1"/>
    </xf>
    <xf numFmtId="0" fontId="12" fillId="3" borderId="0" xfId="0" applyFont="1" applyFill="1"/>
    <xf numFmtId="1" fontId="17" fillId="0" borderId="5" xfId="0" applyNumberFormat="1" applyFont="1" applyBorder="1" applyAlignment="1">
      <alignment horizontal="center" vertical="center" wrapText="1"/>
    </xf>
    <xf numFmtId="0" fontId="11" fillId="0" borderId="0" xfId="0" applyFont="1" applyAlignment="1">
      <alignment vertical="center"/>
    </xf>
    <xf numFmtId="1" fontId="13" fillId="0" borderId="0" xfId="0" applyNumberFormat="1" applyFont="1" applyAlignment="1">
      <alignment horizontal="center" vertical="center" wrapText="1"/>
    </xf>
    <xf numFmtId="165" fontId="13" fillId="0" borderId="0" xfId="1" applyFont="1" applyFill="1" applyBorder="1" applyAlignment="1" applyProtection="1">
      <alignment vertical="center" wrapText="1" readingOrder="1"/>
    </xf>
    <xf numFmtId="0" fontId="11" fillId="0" borderId="0" xfId="0" applyFont="1" applyAlignment="1">
      <alignment vertical="center" wrapText="1"/>
    </xf>
    <xf numFmtId="0" fontId="0" fillId="5" borderId="0" xfId="0" applyFill="1" applyAlignment="1">
      <alignment horizontal="left" vertical="top"/>
    </xf>
    <xf numFmtId="0" fontId="15" fillId="3" borderId="0" xfId="0" applyFont="1" applyFill="1" applyAlignment="1">
      <alignment vertical="center" readingOrder="1"/>
    </xf>
    <xf numFmtId="0" fontId="26" fillId="0" borderId="0" xfId="0" applyFont="1"/>
    <xf numFmtId="166" fontId="15" fillId="8" borderId="0" xfId="0" applyNumberFormat="1" applyFont="1" applyFill="1" applyAlignment="1">
      <alignment horizontal="left" vertical="center" wrapText="1"/>
    </xf>
    <xf numFmtId="1" fontId="15" fillId="8" borderId="0" xfId="0" applyNumberFormat="1" applyFont="1" applyFill="1" applyAlignment="1">
      <alignment horizontal="center" vertical="center" wrapText="1"/>
    </xf>
    <xf numFmtId="164" fontId="0" fillId="0" borderId="0" xfId="0" applyNumberFormat="1" applyAlignment="1">
      <alignment wrapText="1"/>
    </xf>
    <xf numFmtId="164" fontId="15" fillId="3" borderId="0" xfId="0" applyNumberFormat="1" applyFont="1" applyFill="1" applyAlignment="1">
      <alignment vertical="center"/>
    </xf>
    <xf numFmtId="164" fontId="17" fillId="0" borderId="4" xfId="1" applyNumberFormat="1" applyFont="1" applyFill="1" applyBorder="1" applyAlignment="1" applyProtection="1">
      <alignment vertical="center" wrapText="1" readingOrder="1"/>
    </xf>
    <xf numFmtId="164" fontId="17" fillId="0" borderId="0" xfId="1" applyNumberFormat="1" applyFont="1" applyFill="1" applyBorder="1" applyAlignment="1" applyProtection="1">
      <alignment vertical="center" wrapText="1" readingOrder="1"/>
    </xf>
    <xf numFmtId="164" fontId="24" fillId="0" borderId="4" xfId="1" applyNumberFormat="1" applyFont="1" applyFill="1" applyBorder="1" applyAlignment="1" applyProtection="1">
      <alignment vertical="center" wrapText="1" readingOrder="1"/>
    </xf>
    <xf numFmtId="164" fontId="15"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1" fillId="0" borderId="5" xfId="1" applyNumberFormat="1" applyFont="1" applyFill="1" applyBorder="1" applyAlignment="1" applyProtection="1">
      <alignment horizontal="center" vertical="center" wrapText="1" readingOrder="1"/>
    </xf>
    <xf numFmtId="0" fontId="11" fillId="0" borderId="0" xfId="1" applyNumberFormat="1" applyFont="1" applyFill="1" applyBorder="1" applyAlignment="1" applyProtection="1">
      <alignment horizontal="center" vertical="center" wrapText="1" readingOrder="1"/>
    </xf>
    <xf numFmtId="0" fontId="25" fillId="0" borderId="5" xfId="1" applyNumberFormat="1" applyFont="1" applyFill="1" applyBorder="1" applyAlignment="1" applyProtection="1">
      <alignment horizontal="center" vertical="center" wrapText="1" readingOrder="1"/>
    </xf>
    <xf numFmtId="0" fontId="27" fillId="3" borderId="0" xfId="0" applyFont="1" applyFill="1" applyAlignment="1">
      <alignment horizontal="center" vertical="center" readingOrder="1"/>
    </xf>
    <xf numFmtId="0" fontId="16" fillId="3" borderId="0" xfId="0" applyFont="1" applyFill="1" applyAlignment="1">
      <alignment vertical="center"/>
    </xf>
    <xf numFmtId="164" fontId="16"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4" fillId="3" borderId="0" xfId="0" applyFont="1" applyFill="1" applyAlignment="1">
      <alignment vertical="center" wrapText="1" readingOrder="1"/>
    </xf>
    <xf numFmtId="165" fontId="14" fillId="3" borderId="0" xfId="1" applyFont="1" applyFill="1" applyBorder="1" applyAlignment="1" applyProtection="1">
      <alignment horizontal="center" vertical="center" wrapText="1" readingOrder="1"/>
    </xf>
    <xf numFmtId="165" fontId="14" fillId="0" borderId="0" xfId="1" applyFont="1" applyFill="1" applyBorder="1" applyAlignment="1" applyProtection="1">
      <alignment horizontal="center" vertical="center" wrapText="1" readingOrder="1"/>
    </xf>
    <xf numFmtId="0" fontId="14" fillId="7" borderId="0" xfId="0" applyFont="1" applyFill="1" applyAlignment="1">
      <alignment vertical="center" wrapText="1" readingOrder="1"/>
    </xf>
    <xf numFmtId="165" fontId="14" fillId="7" borderId="0" xfId="1" applyFont="1" applyFill="1" applyBorder="1" applyAlignment="1" applyProtection="1">
      <alignment horizontal="center" vertical="center" wrapText="1" readingOrder="1"/>
    </xf>
    <xf numFmtId="0" fontId="16" fillId="0" borderId="0" xfId="0" applyFont="1" applyAlignment="1">
      <alignment wrapText="1"/>
    </xf>
    <xf numFmtId="0" fontId="12" fillId="0" borderId="0" xfId="0" applyFont="1"/>
    <xf numFmtId="167" fontId="11" fillId="9" borderId="3" xfId="0" applyNumberFormat="1" applyFont="1" applyFill="1" applyBorder="1" applyAlignment="1" applyProtection="1">
      <alignment vertical="center"/>
      <protection locked="0"/>
    </xf>
    <xf numFmtId="164" fontId="11" fillId="9" borderId="4" xfId="0" applyNumberFormat="1" applyFont="1" applyFill="1" applyBorder="1" applyAlignment="1" applyProtection="1">
      <alignment vertical="center" wrapText="1"/>
      <protection locked="0"/>
    </xf>
    <xf numFmtId="0" fontId="11" fillId="9" borderId="4" xfId="0" applyFont="1" applyFill="1" applyBorder="1" applyAlignment="1" applyProtection="1">
      <alignment vertical="center" wrapText="1"/>
      <protection locked="0"/>
    </xf>
    <xf numFmtId="0" fontId="11" fillId="9" borderId="5" xfId="0" applyFont="1" applyFill="1" applyBorder="1" applyAlignment="1" applyProtection="1">
      <alignment vertical="center" wrapText="1"/>
      <protection locked="0"/>
    </xf>
    <xf numFmtId="167" fontId="11" fillId="9" borderId="3" xfId="0" applyNumberFormat="1" applyFont="1" applyFill="1" applyBorder="1" applyAlignment="1" applyProtection="1">
      <alignment vertical="center" wrapText="1"/>
      <protection locked="0"/>
    </xf>
    <xf numFmtId="0" fontId="0" fillId="9" borderId="4" xfId="0" applyFill="1" applyBorder="1" applyAlignment="1" applyProtection="1">
      <alignment vertical="center" wrapText="1"/>
      <protection locked="0"/>
    </xf>
    <xf numFmtId="0" fontId="0" fillId="9" borderId="5" xfId="0" applyFill="1" applyBorder="1" applyAlignment="1" applyProtection="1">
      <alignment vertical="center" wrapText="1"/>
      <protection locked="0"/>
    </xf>
    <xf numFmtId="0" fontId="11" fillId="9" borderId="4" xfId="0" applyFont="1" applyFill="1" applyBorder="1" applyAlignment="1" applyProtection="1">
      <alignment horizontal="left" vertical="center" wrapText="1"/>
      <protection locked="0"/>
    </xf>
    <xf numFmtId="164" fontId="11" fillId="9" borderId="4" xfId="0" applyNumberFormat="1" applyFont="1" applyFill="1" applyBorder="1" applyAlignment="1" applyProtection="1">
      <alignment horizontal="right" vertical="center" wrapText="1"/>
      <protection locked="0"/>
    </xf>
    <xf numFmtId="167" fontId="11" fillId="9" borderId="7" xfId="0" applyNumberFormat="1" applyFont="1" applyFill="1" applyBorder="1" applyAlignment="1" applyProtection="1">
      <alignment vertical="center" wrapText="1"/>
      <protection locked="0"/>
    </xf>
    <xf numFmtId="164" fontId="11" fillId="9" borderId="8" xfId="0" applyNumberFormat="1" applyFont="1" applyFill="1" applyBorder="1" applyAlignment="1" applyProtection="1">
      <alignment vertical="center" wrapText="1"/>
      <protection locked="0"/>
    </xf>
    <xf numFmtId="0" fontId="11" fillId="9" borderId="8" xfId="0" applyFont="1" applyFill="1" applyBorder="1" applyAlignment="1" applyProtection="1">
      <alignment vertical="center" wrapText="1"/>
      <protection locked="0"/>
    </xf>
    <xf numFmtId="0" fontId="11" fillId="9" borderId="9" xfId="0" applyFont="1" applyFill="1" applyBorder="1" applyAlignment="1" applyProtection="1">
      <alignment vertical="center" wrapText="1"/>
      <protection locked="0"/>
    </xf>
    <xf numFmtId="167" fontId="11" fillId="3" borderId="3" xfId="0" applyNumberFormat="1" applyFont="1" applyFill="1" applyBorder="1" applyAlignment="1" applyProtection="1">
      <alignment vertical="center"/>
      <protection locked="0"/>
    </xf>
    <xf numFmtId="164" fontId="11" fillId="3" borderId="4" xfId="0" applyNumberFormat="1" applyFont="1" applyFill="1" applyBorder="1" applyAlignment="1" applyProtection="1">
      <alignment vertical="center" wrapText="1"/>
      <protection locked="0"/>
    </xf>
    <xf numFmtId="0" fontId="11" fillId="3" borderId="4" xfId="0" applyFont="1" applyFill="1" applyBorder="1" applyAlignment="1" applyProtection="1">
      <alignment vertical="center" wrapText="1"/>
      <protection locked="0"/>
    </xf>
    <xf numFmtId="0" fontId="11" fillId="3" borderId="5" xfId="0" applyFont="1" applyFill="1" applyBorder="1" applyAlignment="1" applyProtection="1">
      <alignment vertical="center" wrapText="1"/>
      <protection locked="0"/>
    </xf>
    <xf numFmtId="0" fontId="16" fillId="3" borderId="0" xfId="0" applyFont="1" applyFill="1" applyAlignment="1">
      <alignment horizontal="left" vertical="center" wrapText="1"/>
    </xf>
    <xf numFmtId="0" fontId="15" fillId="3" borderId="0" xfId="0" applyFont="1" applyFill="1" applyAlignment="1">
      <alignment horizontal="left" vertical="center" readingOrder="1"/>
    </xf>
    <xf numFmtId="166" fontId="15" fillId="3" borderId="0" xfId="0" applyNumberFormat="1" applyFont="1" applyFill="1" applyAlignment="1">
      <alignment horizontal="left" vertical="center" wrapText="1"/>
    </xf>
    <xf numFmtId="1" fontId="15" fillId="3" borderId="0" xfId="0" applyNumberFormat="1" applyFont="1" applyFill="1" applyAlignment="1">
      <alignment horizontal="center" vertical="center" wrapText="1"/>
    </xf>
    <xf numFmtId="166" fontId="27" fillId="3" borderId="0" xfId="0" applyNumberFormat="1" applyFont="1" applyFill="1" applyAlignment="1">
      <alignment horizontal="center" vertical="center" wrapText="1"/>
    </xf>
    <xf numFmtId="167" fontId="11" fillId="10" borderId="3" xfId="0" applyNumberFormat="1" applyFont="1" applyFill="1" applyBorder="1" applyAlignment="1" applyProtection="1">
      <alignment vertical="center"/>
      <protection locked="0"/>
    </xf>
    <xf numFmtId="164" fontId="11" fillId="10" borderId="4" xfId="0" applyNumberFormat="1" applyFont="1" applyFill="1" applyBorder="1" applyAlignment="1" applyProtection="1">
      <alignment vertical="center" wrapText="1"/>
      <protection locked="0"/>
    </xf>
    <xf numFmtId="0" fontId="11" fillId="10" borderId="4" xfId="0" applyFont="1" applyFill="1" applyBorder="1" applyAlignment="1" applyProtection="1">
      <alignment vertical="center" wrapText="1"/>
      <protection locked="0"/>
    </xf>
    <xf numFmtId="0" fontId="11" fillId="10" borderId="5" xfId="0" applyFont="1" applyFill="1" applyBorder="1" applyAlignment="1" applyProtection="1">
      <alignment vertical="center" wrapText="1"/>
      <protection locked="0"/>
    </xf>
    <xf numFmtId="167" fontId="11"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0" fillId="10" borderId="4" xfId="0" applyFill="1" applyBorder="1" applyAlignment="1" applyProtection="1">
      <alignment horizontal="left" vertical="center" wrapText="1"/>
      <protection locked="0"/>
    </xf>
    <xf numFmtId="0" fontId="11" fillId="10" borderId="4" xfId="0" applyFont="1" applyFill="1" applyBorder="1" applyAlignment="1" applyProtection="1">
      <alignment horizontal="left" vertical="center" wrapText="1"/>
      <protection locked="0"/>
    </xf>
    <xf numFmtId="164" fontId="11" fillId="10" borderId="4" xfId="0" applyNumberFormat="1" applyFont="1" applyFill="1" applyBorder="1" applyAlignment="1" applyProtection="1">
      <alignment horizontal="right" vertical="center" wrapText="1"/>
      <protection locked="0"/>
    </xf>
    <xf numFmtId="0" fontId="0" fillId="10" borderId="5" xfId="0" applyFill="1" applyBorder="1" applyAlignment="1" applyProtection="1">
      <alignment horizontal="left" vertical="center" wrapText="1"/>
      <protection locked="0"/>
    </xf>
    <xf numFmtId="0" fontId="27" fillId="3" borderId="0" xfId="0" applyFont="1" applyFill="1" applyAlignment="1">
      <alignment horizontal="center" vertical="center" wrapText="1"/>
    </xf>
    <xf numFmtId="167" fontId="11" fillId="10" borderId="3" xfId="0" quotePrefix="1" applyNumberFormat="1" applyFont="1" applyFill="1" applyBorder="1" applyAlignment="1" applyProtection="1">
      <alignment vertical="center"/>
      <protection locked="0"/>
    </xf>
    <xf numFmtId="0" fontId="11" fillId="0" borderId="0" xfId="0" applyFont="1" applyAlignment="1">
      <alignment horizontal="center" vertical="center" wrapText="1" readingOrder="1"/>
    </xf>
    <xf numFmtId="0" fontId="10" fillId="10" borderId="2" xfId="0" applyFont="1" applyFill="1" applyBorder="1" applyAlignment="1" applyProtection="1">
      <alignment horizontal="left" vertical="center" wrapText="1" readingOrder="1"/>
      <protection locked="0"/>
    </xf>
    <xf numFmtId="0" fontId="9" fillId="0" borderId="6" xfId="0" applyFont="1" applyBorder="1" applyAlignment="1">
      <alignment horizontal="left" vertical="center"/>
    </xf>
    <xf numFmtId="0" fontId="18" fillId="2" borderId="0" xfId="0" applyFont="1" applyFill="1" applyAlignment="1">
      <alignment horizontal="center" vertical="center"/>
    </xf>
    <xf numFmtId="0" fontId="28" fillId="10" borderId="2" xfId="0" applyFont="1" applyFill="1" applyBorder="1" applyAlignment="1" applyProtection="1">
      <alignment horizontal="left" vertical="center" wrapText="1" readingOrder="1"/>
      <protection locked="0"/>
    </xf>
    <xf numFmtId="167" fontId="28" fillId="10" borderId="2" xfId="0" applyNumberFormat="1" applyFont="1" applyFill="1" applyBorder="1" applyAlignment="1" applyProtection="1">
      <alignment horizontal="left" vertical="center" wrapText="1" readingOrder="1"/>
      <protection locked="0"/>
    </xf>
    <xf numFmtId="167" fontId="9" fillId="0" borderId="2" xfId="0" applyNumberFormat="1" applyFont="1" applyBorder="1" applyAlignment="1">
      <alignment horizontal="left" vertical="center" wrapText="1" readingOrder="1"/>
    </xf>
    <xf numFmtId="0" fontId="27" fillId="3" borderId="0" xfId="0" applyFont="1" applyFill="1" applyAlignment="1">
      <alignment horizontal="center" vertical="center" wrapText="1"/>
    </xf>
    <xf numFmtId="0" fontId="14"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16"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9" fillId="0" borderId="0" xfId="0" applyFont="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center" vertical="center"/>
    </xf>
    <xf numFmtId="0" fontId="10" fillId="0" borderId="2" xfId="0" applyFont="1" applyFill="1" applyBorder="1" applyAlignment="1" applyProtection="1">
      <alignment horizontal="left" vertical="center" wrapText="1" readingOrder="1"/>
      <protection locked="0"/>
    </xf>
  </cellXfs>
  <cellStyles count="2">
    <cellStyle name="Currency" xfId="1" builtinId="4"/>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zoomScaleNormal="100" workbookViewId="0">
      <selection activeCell="G9" sqref="G9"/>
    </sheetView>
  </sheetViews>
  <sheetFormatPr defaultColWidth="0" defaultRowHeight="12.75" zeroHeight="1" x14ac:dyDescent="0.2"/>
  <cols>
    <col min="1" max="1" width="35.7109375" customWidth="1"/>
    <col min="2" max="2" width="21.5703125" customWidth="1"/>
    <col min="3" max="3" width="33.5703125" customWidth="1"/>
    <col min="4" max="4" width="4.42578125" customWidth="1"/>
    <col min="5" max="5" width="29" customWidth="1"/>
    <col min="6" max="6" width="19" customWidth="1"/>
    <col min="7" max="7" width="42" customWidth="1"/>
    <col min="8" max="11" width="9.140625" hidden="1" customWidth="1"/>
    <col min="12" max="16384" width="9.140625" hidden="1"/>
  </cols>
  <sheetData>
    <row r="1" spans="1:11" ht="26.25" customHeight="1" x14ac:dyDescent="0.2">
      <c r="A1" s="116" t="s">
        <v>2</v>
      </c>
      <c r="B1" s="116"/>
      <c r="C1" s="116"/>
      <c r="D1" s="116"/>
      <c r="E1" s="116"/>
      <c r="F1" s="116"/>
      <c r="G1" s="17"/>
      <c r="H1" s="17"/>
      <c r="I1" s="17"/>
      <c r="J1" s="17"/>
      <c r="K1" s="17"/>
    </row>
    <row r="2" spans="1:11" ht="21" customHeight="1" x14ac:dyDescent="0.2">
      <c r="A2" s="3" t="s">
        <v>3</v>
      </c>
      <c r="B2" s="117" t="s">
        <v>120</v>
      </c>
      <c r="C2" s="117"/>
      <c r="D2" s="117"/>
      <c r="E2" s="117"/>
      <c r="F2" s="117"/>
      <c r="G2" s="17"/>
      <c r="H2" s="17"/>
      <c r="I2" s="17"/>
      <c r="J2" s="17"/>
      <c r="K2" s="17"/>
    </row>
    <row r="3" spans="1:11" ht="21" customHeight="1" x14ac:dyDescent="0.2">
      <c r="A3" s="3" t="s">
        <v>4</v>
      </c>
      <c r="B3" s="117" t="s">
        <v>125</v>
      </c>
      <c r="C3" s="117"/>
      <c r="D3" s="117"/>
      <c r="E3" s="117"/>
      <c r="F3" s="117"/>
      <c r="G3" s="17"/>
      <c r="H3" s="17"/>
      <c r="I3" s="17"/>
      <c r="J3" s="17"/>
      <c r="K3" s="17"/>
    </row>
    <row r="4" spans="1:11" ht="21" customHeight="1" x14ac:dyDescent="0.2">
      <c r="A4" s="3" t="s">
        <v>5</v>
      </c>
      <c r="B4" s="118">
        <v>45397</v>
      </c>
      <c r="C4" s="118"/>
      <c r="D4" s="118"/>
      <c r="E4" s="118"/>
      <c r="F4" s="118"/>
      <c r="G4" s="17"/>
      <c r="H4" s="17"/>
      <c r="I4" s="17"/>
      <c r="J4" s="17"/>
      <c r="K4" s="17"/>
    </row>
    <row r="5" spans="1:11" ht="21" customHeight="1" x14ac:dyDescent="0.2">
      <c r="A5" s="3" t="s">
        <v>6</v>
      </c>
      <c r="B5" s="118">
        <v>45473</v>
      </c>
      <c r="C5" s="118"/>
      <c r="D5" s="118"/>
      <c r="E5" s="118"/>
      <c r="F5" s="118"/>
      <c r="G5" s="17"/>
      <c r="H5" s="17"/>
      <c r="I5" s="17"/>
      <c r="J5" s="17"/>
      <c r="K5" s="17"/>
    </row>
    <row r="6" spans="1:11" ht="21" customHeight="1" x14ac:dyDescent="0.2">
      <c r="A6" s="3" t="s">
        <v>7</v>
      </c>
      <c r="B6" s="115" t="str">
        <f>IF(AND(Travel!B7&lt;&gt;A30,Hospitality!B7&lt;&gt;A30,'All other expenses'!B7&lt;&gt;A30,'Gifts and benefits'!B7&lt;&gt;A30),A31,IF(AND(Travel!B7=A30,Hospitality!B7=A30,'All other expenses'!B7=A30,'Gifts and benefits'!B7=A30),A33,A32))</f>
        <v>Data and totals checked on all sheets</v>
      </c>
      <c r="C6" s="115"/>
      <c r="D6" s="115"/>
      <c r="E6" s="115"/>
      <c r="F6" s="115"/>
      <c r="G6" s="23"/>
      <c r="H6" s="17"/>
      <c r="I6" s="17"/>
      <c r="J6" s="17"/>
      <c r="K6" s="17"/>
    </row>
    <row r="7" spans="1:11" ht="21" customHeight="1" x14ac:dyDescent="0.2">
      <c r="A7" s="3" t="s">
        <v>8</v>
      </c>
      <c r="B7" s="114" t="s">
        <v>40</v>
      </c>
      <c r="C7" s="114"/>
      <c r="D7" s="114"/>
      <c r="E7" s="114"/>
      <c r="F7" s="114"/>
      <c r="G7" s="23"/>
      <c r="H7" s="17"/>
      <c r="I7" s="17"/>
      <c r="J7" s="17"/>
      <c r="K7" s="17"/>
    </row>
    <row r="8" spans="1:11" ht="21" customHeight="1" x14ac:dyDescent="0.2">
      <c r="A8" s="3" t="s">
        <v>10</v>
      </c>
      <c r="B8" s="133" t="s">
        <v>130</v>
      </c>
      <c r="C8" s="133"/>
      <c r="D8" s="133"/>
      <c r="E8" s="133"/>
      <c r="F8" s="133"/>
      <c r="G8" s="23"/>
      <c r="H8" s="17"/>
      <c r="I8" s="17"/>
      <c r="J8" s="17"/>
      <c r="K8" s="17"/>
    </row>
    <row r="9" spans="1:11" ht="66.75" customHeight="1" x14ac:dyDescent="0.2">
      <c r="A9" s="113" t="s">
        <v>11</v>
      </c>
      <c r="B9" s="113"/>
      <c r="C9" s="113"/>
      <c r="D9" s="113"/>
      <c r="E9" s="113"/>
      <c r="F9" s="113"/>
      <c r="G9" s="23"/>
      <c r="H9" s="17"/>
      <c r="I9" s="17"/>
      <c r="J9" s="17"/>
      <c r="K9" s="17"/>
    </row>
    <row r="10" spans="1:11" s="77" customFormat="1" ht="36" customHeight="1" x14ac:dyDescent="0.2">
      <c r="A10" s="71" t="s">
        <v>12</v>
      </c>
      <c r="B10" s="72" t="s">
        <v>13</v>
      </c>
      <c r="C10" s="72" t="s">
        <v>14</v>
      </c>
      <c r="D10" s="73"/>
      <c r="E10" s="74" t="s">
        <v>1</v>
      </c>
      <c r="F10" s="75" t="s">
        <v>15</v>
      </c>
      <c r="G10" s="76"/>
      <c r="H10" s="76"/>
      <c r="I10" s="76"/>
      <c r="J10" s="76"/>
      <c r="K10" s="76"/>
    </row>
    <row r="11" spans="1:11" ht="27.75" customHeight="1" x14ac:dyDescent="0.2">
      <c r="A11" s="8" t="s">
        <v>16</v>
      </c>
      <c r="B11" s="45">
        <f>B15+B16+B17</f>
        <v>0</v>
      </c>
      <c r="C11" s="51" t="str">
        <f>IF(Travel!B6="",A34,Travel!B6)</f>
        <v>Figures exclude GST</v>
      </c>
      <c r="D11" s="6"/>
      <c r="E11" s="8" t="s">
        <v>17</v>
      </c>
      <c r="F11" s="33">
        <f>'Gifts and benefits'!C16</f>
        <v>1</v>
      </c>
      <c r="G11" s="29"/>
      <c r="H11" s="29"/>
      <c r="I11" s="29"/>
      <c r="J11" s="29"/>
      <c r="K11" s="29"/>
    </row>
    <row r="12" spans="1:11" ht="27.75" customHeight="1" x14ac:dyDescent="0.2">
      <c r="A12" s="8" t="s">
        <v>0</v>
      </c>
      <c r="B12" s="45">
        <f>Hospitality!B16</f>
        <v>0</v>
      </c>
      <c r="C12" s="51" t="str">
        <f>IF(Hospitality!B6="",A34,Hospitality!B6)</f>
        <v>Figures exclude GST</v>
      </c>
      <c r="D12" s="6"/>
      <c r="E12" s="8" t="s">
        <v>18</v>
      </c>
      <c r="F12" s="33">
        <f>'Gifts and benefits'!C17</f>
        <v>1</v>
      </c>
      <c r="G12" s="29"/>
      <c r="H12" s="29"/>
      <c r="I12" s="29"/>
      <c r="J12" s="29"/>
      <c r="K12" s="29"/>
    </row>
    <row r="13" spans="1:11" ht="27.75" customHeight="1" x14ac:dyDescent="0.2">
      <c r="A13" s="8" t="s">
        <v>19</v>
      </c>
      <c r="B13" s="45">
        <f>'All other expenses'!B17</f>
        <v>94.31</v>
      </c>
      <c r="C13" s="51" t="str">
        <f>IF('All other expenses'!B6="",A34,'All other expenses'!B6)</f>
        <v>Figures exclude GST</v>
      </c>
      <c r="D13" s="6"/>
      <c r="E13" s="8" t="s">
        <v>20</v>
      </c>
      <c r="F13" s="33">
        <f>'Gifts and benefits'!C18</f>
        <v>0</v>
      </c>
      <c r="G13" s="17"/>
      <c r="H13" s="17"/>
      <c r="I13" s="17"/>
      <c r="J13" s="17"/>
      <c r="K13" s="17"/>
    </row>
    <row r="14" spans="1:11" ht="12.75" customHeight="1" x14ac:dyDescent="0.2">
      <c r="A14" s="7"/>
      <c r="B14" s="46"/>
      <c r="C14" s="52"/>
      <c r="D14" s="34"/>
      <c r="E14" s="6"/>
      <c r="F14" s="35"/>
      <c r="G14" s="17"/>
      <c r="H14" s="17"/>
      <c r="I14" s="17"/>
      <c r="J14" s="17"/>
      <c r="K14" s="17"/>
    </row>
    <row r="15" spans="1:11" ht="27.75" customHeight="1" x14ac:dyDescent="0.2">
      <c r="A15" s="9" t="s">
        <v>21</v>
      </c>
      <c r="B15" s="47">
        <f>Travel!B19</f>
        <v>0</v>
      </c>
      <c r="C15" s="53" t="str">
        <f>C11</f>
        <v>Figures exclude GST</v>
      </c>
      <c r="D15" s="6"/>
      <c r="E15" s="6"/>
      <c r="F15" s="35"/>
      <c r="G15" s="17"/>
      <c r="H15" s="17"/>
      <c r="I15" s="17"/>
      <c r="J15" s="17"/>
      <c r="K15" s="17"/>
    </row>
    <row r="16" spans="1:11" ht="27.75" customHeight="1" x14ac:dyDescent="0.2">
      <c r="A16" s="9" t="s">
        <v>22</v>
      </c>
      <c r="B16" s="47">
        <f>Travel!B30</f>
        <v>0</v>
      </c>
      <c r="C16" s="53" t="str">
        <f>C11</f>
        <v>Figures exclude GST</v>
      </c>
      <c r="D16" s="36"/>
      <c r="E16" s="6"/>
      <c r="F16" s="37"/>
      <c r="G16" s="17"/>
      <c r="H16" s="17"/>
      <c r="I16" s="17"/>
      <c r="J16" s="17"/>
      <c r="K16" s="17"/>
    </row>
    <row r="17" spans="1:11" ht="27.75" customHeight="1" x14ac:dyDescent="0.2">
      <c r="A17" s="9" t="s">
        <v>23</v>
      </c>
      <c r="B17" s="47">
        <f>Travel!B40</f>
        <v>0</v>
      </c>
      <c r="C17" s="53" t="str">
        <f>C11</f>
        <v>Figures exclude GST</v>
      </c>
      <c r="D17" s="6"/>
      <c r="E17" s="6"/>
      <c r="F17" s="37"/>
      <c r="G17" s="17"/>
      <c r="H17" s="17"/>
      <c r="I17" s="17"/>
      <c r="J17" s="17"/>
      <c r="K17" s="17"/>
    </row>
    <row r="18" spans="1:11" ht="27.75" customHeight="1" x14ac:dyDescent="0.2">
      <c r="A18" s="17"/>
      <c r="B18" s="19"/>
      <c r="C18" s="17"/>
      <c r="D18" s="5"/>
      <c r="E18" s="5"/>
      <c r="F18" s="28"/>
      <c r="G18" s="17"/>
      <c r="H18" s="17"/>
      <c r="I18" s="17"/>
      <c r="J18" s="17"/>
      <c r="K18" s="17"/>
    </row>
    <row r="19" spans="1:11" x14ac:dyDescent="0.2">
      <c r="A19" s="18" t="s">
        <v>24</v>
      </c>
      <c r="B19" s="19"/>
      <c r="C19" s="17"/>
      <c r="D19" s="17"/>
      <c r="E19" s="17"/>
      <c r="F19" s="17"/>
      <c r="G19" s="17"/>
      <c r="H19" s="17"/>
      <c r="I19" s="17"/>
      <c r="J19" s="17"/>
      <c r="K19" s="17"/>
    </row>
    <row r="20" spans="1:11" x14ac:dyDescent="0.2">
      <c r="A20" s="20" t="s">
        <v>25</v>
      </c>
      <c r="D20" s="17"/>
      <c r="E20" s="17"/>
      <c r="F20" s="17"/>
      <c r="G20" s="17"/>
      <c r="H20" s="17"/>
      <c r="I20" s="17"/>
      <c r="J20" s="17"/>
      <c r="K20" s="17"/>
    </row>
    <row r="21" spans="1:11" ht="12.6" customHeight="1" x14ac:dyDescent="0.2">
      <c r="A21" s="20" t="s">
        <v>26</v>
      </c>
      <c r="D21" s="17"/>
      <c r="E21" s="17"/>
      <c r="F21" s="17"/>
      <c r="G21" s="17"/>
      <c r="H21" s="17"/>
      <c r="I21" s="17"/>
      <c r="J21" s="17"/>
      <c r="K21" s="17"/>
    </row>
    <row r="22" spans="1:11" ht="12.6" customHeight="1" x14ac:dyDescent="0.2">
      <c r="A22" s="20" t="s">
        <v>27</v>
      </c>
      <c r="D22" s="17"/>
      <c r="E22" s="17"/>
      <c r="F22" s="17"/>
      <c r="G22" s="17"/>
      <c r="H22" s="17"/>
      <c r="I22" s="17"/>
      <c r="J22" s="17"/>
      <c r="K22" s="17"/>
    </row>
    <row r="23" spans="1:11" ht="12.6" customHeight="1" x14ac:dyDescent="0.2">
      <c r="A23" s="20" t="s">
        <v>28</v>
      </c>
      <c r="D23" s="17"/>
      <c r="E23" s="17"/>
      <c r="F23" s="17"/>
      <c r="G23" s="17"/>
      <c r="H23" s="17"/>
      <c r="I23" s="17"/>
      <c r="J23" s="17"/>
      <c r="K23" s="17"/>
    </row>
    <row r="24" spans="1:11" x14ac:dyDescent="0.2">
      <c r="A24" s="26"/>
      <c r="B24" s="17"/>
      <c r="C24" s="17"/>
      <c r="D24" s="17"/>
      <c r="E24" s="17"/>
      <c r="F24" s="17"/>
      <c r="G24" s="17"/>
      <c r="H24" s="17"/>
      <c r="I24" s="17"/>
      <c r="J24" s="17"/>
      <c r="K24" s="17"/>
    </row>
    <row r="25" spans="1:11" hidden="1" x14ac:dyDescent="0.2">
      <c r="A25" s="12" t="s">
        <v>29</v>
      </c>
      <c r="B25" s="13"/>
      <c r="C25" s="13"/>
      <c r="D25" s="13"/>
      <c r="E25" s="13"/>
      <c r="F25" s="13"/>
      <c r="G25" s="17"/>
      <c r="H25" s="17"/>
      <c r="I25" s="17"/>
      <c r="J25" s="17"/>
      <c r="K25" s="17"/>
    </row>
    <row r="26" spans="1:11" ht="12.75" hidden="1" customHeight="1" x14ac:dyDescent="0.2">
      <c r="A26" s="11" t="s">
        <v>30</v>
      </c>
      <c r="B26" s="4"/>
      <c r="C26" s="4"/>
      <c r="D26" s="11"/>
      <c r="E26" s="11"/>
      <c r="F26" s="11"/>
      <c r="G26" s="17"/>
      <c r="H26" s="17"/>
      <c r="I26" s="17"/>
      <c r="J26" s="17"/>
      <c r="K26" s="17"/>
    </row>
    <row r="27" spans="1:11" hidden="1" x14ac:dyDescent="0.2">
      <c r="A27" s="10" t="s">
        <v>31</v>
      </c>
      <c r="B27" s="10"/>
      <c r="C27" s="10"/>
      <c r="D27" s="10"/>
      <c r="E27" s="10"/>
      <c r="F27" s="10"/>
      <c r="G27" s="17"/>
      <c r="H27" s="17"/>
      <c r="I27" s="17"/>
      <c r="J27" s="17"/>
      <c r="K27" s="17"/>
    </row>
    <row r="28" spans="1:11" hidden="1" x14ac:dyDescent="0.2">
      <c r="A28" s="10" t="s">
        <v>32</v>
      </c>
      <c r="B28" s="10"/>
      <c r="C28" s="10"/>
      <c r="D28" s="10"/>
      <c r="E28" s="10"/>
      <c r="F28" s="10"/>
      <c r="G28" s="17"/>
      <c r="H28" s="17"/>
      <c r="I28" s="17"/>
      <c r="J28" s="17"/>
      <c r="K28" s="17"/>
    </row>
    <row r="29" spans="1:11" hidden="1" x14ac:dyDescent="0.2">
      <c r="A29" s="11" t="s">
        <v>33</v>
      </c>
      <c r="B29" s="11"/>
      <c r="C29" s="11"/>
      <c r="D29" s="11"/>
      <c r="E29" s="11"/>
      <c r="F29" s="11"/>
      <c r="G29" s="17"/>
      <c r="H29" s="17"/>
      <c r="I29" s="17"/>
      <c r="J29" s="17"/>
      <c r="K29" s="17"/>
    </row>
    <row r="30" spans="1:11" hidden="1" x14ac:dyDescent="0.2">
      <c r="A30" s="11" t="s">
        <v>34</v>
      </c>
      <c r="B30" s="11"/>
      <c r="C30" s="11"/>
      <c r="D30" s="11"/>
      <c r="E30" s="11"/>
      <c r="F30" s="11"/>
      <c r="G30" s="17"/>
      <c r="H30" s="17"/>
      <c r="I30" s="17"/>
      <c r="J30" s="17"/>
      <c r="K30" s="17"/>
    </row>
    <row r="31" spans="1:11" hidden="1" x14ac:dyDescent="0.2">
      <c r="A31" s="10" t="s">
        <v>35</v>
      </c>
      <c r="B31" s="10"/>
      <c r="C31" s="10"/>
      <c r="D31" s="10"/>
      <c r="E31" s="10"/>
      <c r="F31" s="10"/>
      <c r="G31" s="17"/>
      <c r="H31" s="17"/>
      <c r="I31" s="17"/>
      <c r="J31" s="17"/>
      <c r="K31" s="17"/>
    </row>
    <row r="32" spans="1:11" hidden="1" x14ac:dyDescent="0.2">
      <c r="A32" s="10" t="s">
        <v>36</v>
      </c>
      <c r="B32" s="10"/>
      <c r="C32" s="10"/>
      <c r="D32" s="10"/>
      <c r="E32" s="10"/>
      <c r="F32" s="10"/>
      <c r="G32" s="17"/>
      <c r="H32" s="17"/>
      <c r="I32" s="17"/>
      <c r="J32" s="17"/>
      <c r="K32" s="17"/>
    </row>
    <row r="33" spans="1:11" hidden="1" x14ac:dyDescent="0.2">
      <c r="A33" s="10" t="s">
        <v>37</v>
      </c>
      <c r="B33" s="10"/>
      <c r="C33" s="10"/>
      <c r="D33" s="10"/>
      <c r="E33" s="10"/>
      <c r="F33" s="10"/>
      <c r="G33" s="17"/>
      <c r="H33" s="17"/>
      <c r="I33" s="17"/>
      <c r="J33" s="17"/>
      <c r="K33" s="17"/>
    </row>
    <row r="34" spans="1:11" hidden="1" x14ac:dyDescent="0.2">
      <c r="A34" s="11" t="s">
        <v>38</v>
      </c>
      <c r="B34" s="11"/>
      <c r="C34" s="11"/>
      <c r="D34" s="11"/>
      <c r="E34" s="11"/>
      <c r="F34" s="11"/>
      <c r="G34" s="17"/>
      <c r="H34" s="17"/>
      <c r="I34" s="17"/>
      <c r="J34" s="17"/>
      <c r="K34" s="17"/>
    </row>
    <row r="35" spans="1:11" hidden="1" x14ac:dyDescent="0.2">
      <c r="A35" s="11" t="s">
        <v>39</v>
      </c>
      <c r="B35" s="11"/>
      <c r="C35" s="11"/>
      <c r="D35" s="11"/>
      <c r="E35" s="11"/>
      <c r="F35" s="11"/>
      <c r="G35" s="17"/>
      <c r="H35" s="17"/>
      <c r="I35" s="17"/>
      <c r="J35" s="17"/>
      <c r="K35" s="17"/>
    </row>
    <row r="36" spans="1:11" hidden="1" x14ac:dyDescent="0.2">
      <c r="A36" s="10" t="s">
        <v>9</v>
      </c>
      <c r="B36" s="49"/>
      <c r="C36" s="49"/>
      <c r="D36" s="49"/>
      <c r="E36" s="49"/>
      <c r="F36" s="49"/>
      <c r="G36" s="17"/>
      <c r="H36" s="17"/>
      <c r="I36" s="17"/>
      <c r="J36" s="17"/>
      <c r="K36" s="17"/>
    </row>
    <row r="37" spans="1:11" hidden="1" x14ac:dyDescent="0.2">
      <c r="A37" s="10" t="s">
        <v>40</v>
      </c>
      <c r="B37" s="49"/>
      <c r="C37" s="49"/>
      <c r="D37" s="49"/>
      <c r="E37" s="49"/>
      <c r="F37" s="49"/>
      <c r="G37" s="17"/>
      <c r="H37" s="17"/>
      <c r="I37" s="17"/>
      <c r="J37" s="17"/>
      <c r="K37" s="17"/>
    </row>
    <row r="38" spans="1:11" hidden="1" x14ac:dyDescent="0.2">
      <c r="A38" s="10" t="s">
        <v>119</v>
      </c>
      <c r="B38" s="49"/>
      <c r="C38" s="49"/>
      <c r="D38" s="49"/>
      <c r="E38" s="49"/>
      <c r="F38" s="49"/>
      <c r="G38" s="17"/>
      <c r="H38" s="17"/>
      <c r="I38" s="17"/>
      <c r="J38" s="17"/>
      <c r="K38" s="17"/>
    </row>
    <row r="39" spans="1:11" hidden="1" x14ac:dyDescent="0.2">
      <c r="A39" s="11" t="s">
        <v>41</v>
      </c>
      <c r="B39" s="4"/>
      <c r="C39" s="4"/>
      <c r="D39" s="4"/>
      <c r="E39" s="4"/>
      <c r="F39" s="4"/>
      <c r="G39" s="17"/>
      <c r="H39" s="17"/>
      <c r="I39" s="17"/>
      <c r="J39" s="17"/>
      <c r="K39" s="17"/>
    </row>
    <row r="40" spans="1:11" hidden="1" x14ac:dyDescent="0.2">
      <c r="A40" s="4" t="s">
        <v>42</v>
      </c>
      <c r="B40" s="4"/>
      <c r="C40" s="4"/>
      <c r="D40" s="4"/>
      <c r="E40" s="4"/>
      <c r="F40" s="4"/>
      <c r="G40" s="17"/>
      <c r="H40" s="17"/>
      <c r="I40" s="17"/>
      <c r="J40" s="17"/>
      <c r="K40" s="17"/>
    </row>
    <row r="41" spans="1:11" hidden="1" x14ac:dyDescent="0.2">
      <c r="A41" s="4" t="s">
        <v>43</v>
      </c>
      <c r="B41" s="4"/>
      <c r="C41" s="4"/>
      <c r="D41" s="4"/>
      <c r="E41" s="4"/>
      <c r="F41" s="4"/>
      <c r="G41" s="17"/>
      <c r="H41" s="17"/>
      <c r="I41" s="17"/>
      <c r="J41" s="17"/>
      <c r="K41" s="17"/>
    </row>
    <row r="42" spans="1:11" hidden="1" x14ac:dyDescent="0.2">
      <c r="A42" s="4" t="s">
        <v>44</v>
      </c>
      <c r="B42" s="4"/>
      <c r="C42" s="4"/>
      <c r="D42" s="4"/>
      <c r="E42" s="4"/>
      <c r="F42" s="4"/>
      <c r="G42" s="17"/>
      <c r="H42" s="17"/>
      <c r="I42" s="17"/>
      <c r="J42" s="17"/>
      <c r="K42" s="17"/>
    </row>
    <row r="43" spans="1:11" hidden="1" x14ac:dyDescent="0.2">
      <c r="A43" s="4" t="s">
        <v>45</v>
      </c>
      <c r="B43" s="4"/>
      <c r="C43" s="4"/>
      <c r="D43" s="4"/>
      <c r="E43" s="4"/>
      <c r="F43" s="4"/>
      <c r="G43" s="17"/>
      <c r="H43" s="17"/>
      <c r="I43" s="17"/>
      <c r="J43" s="17"/>
      <c r="K43" s="17"/>
    </row>
    <row r="44" spans="1:11" hidden="1" x14ac:dyDescent="0.2">
      <c r="A44" s="4" t="s">
        <v>46</v>
      </c>
      <c r="B44" s="4"/>
      <c r="C44" s="4"/>
      <c r="D44" s="4"/>
      <c r="E44" s="4"/>
      <c r="F44" s="4"/>
      <c r="G44" s="17"/>
      <c r="H44" s="17"/>
      <c r="I44" s="17"/>
      <c r="J44" s="17"/>
      <c r="K44" s="17"/>
    </row>
    <row r="45" spans="1:11" hidden="1" x14ac:dyDescent="0.2">
      <c r="A45" s="50" t="s">
        <v>47</v>
      </c>
      <c r="B45" s="49"/>
      <c r="C45" s="49"/>
      <c r="D45" s="49"/>
      <c r="E45" s="49"/>
      <c r="F45" s="49"/>
      <c r="G45" s="17"/>
      <c r="H45" s="17"/>
      <c r="I45" s="17"/>
      <c r="J45" s="17"/>
      <c r="K45" s="17"/>
    </row>
    <row r="46" spans="1:11" hidden="1" x14ac:dyDescent="0.2">
      <c r="A46" s="49" t="s">
        <v>48</v>
      </c>
      <c r="B46" s="49"/>
      <c r="C46" s="49"/>
      <c r="D46" s="49"/>
      <c r="E46" s="49"/>
      <c r="F46" s="49"/>
      <c r="G46" s="17"/>
      <c r="H46" s="17"/>
      <c r="I46" s="17"/>
      <c r="J46" s="17"/>
      <c r="K46" s="17"/>
    </row>
    <row r="47" spans="1:11" hidden="1" x14ac:dyDescent="0.2">
      <c r="A47" s="38">
        <v>-20000</v>
      </c>
      <c r="B47" s="4"/>
      <c r="C47" s="4"/>
      <c r="D47" s="4"/>
      <c r="E47" s="4"/>
      <c r="F47" s="4"/>
      <c r="G47" s="17"/>
      <c r="H47" s="17"/>
      <c r="I47" s="17"/>
      <c r="J47" s="17"/>
      <c r="K47" s="17"/>
    </row>
    <row r="48" spans="1:11" ht="25.5" hidden="1" x14ac:dyDescent="0.2">
      <c r="A48" s="65" t="s">
        <v>49</v>
      </c>
      <c r="B48" s="49"/>
      <c r="C48" s="49"/>
      <c r="D48" s="49"/>
      <c r="E48" s="49"/>
      <c r="F48" s="49"/>
      <c r="G48" s="17"/>
      <c r="H48" s="17"/>
      <c r="I48" s="17"/>
      <c r="J48" s="17"/>
      <c r="K48" s="17"/>
    </row>
    <row r="49" spans="1:11" ht="25.5" hidden="1" x14ac:dyDescent="0.2">
      <c r="A49" s="65" t="s">
        <v>50</v>
      </c>
      <c r="B49" s="49"/>
      <c r="C49" s="49"/>
      <c r="D49" s="49"/>
      <c r="E49" s="49"/>
      <c r="F49" s="49"/>
      <c r="G49" s="17"/>
      <c r="H49" s="17"/>
      <c r="I49" s="17"/>
      <c r="J49" s="17"/>
      <c r="K49" s="17"/>
    </row>
    <row r="50" spans="1:11" ht="25.5" hidden="1" x14ac:dyDescent="0.2">
      <c r="A50" s="66" t="s">
        <v>51</v>
      </c>
      <c r="B50" s="4"/>
      <c r="C50" s="4"/>
      <c r="D50" s="4"/>
      <c r="E50" s="4"/>
      <c r="F50" s="4"/>
      <c r="G50" s="17"/>
      <c r="H50" s="17"/>
      <c r="I50" s="17"/>
      <c r="J50" s="17"/>
      <c r="K50" s="17"/>
    </row>
    <row r="51" spans="1:11" ht="25.5" hidden="1" x14ac:dyDescent="0.2">
      <c r="A51" s="66" t="s">
        <v>52</v>
      </c>
      <c r="B51" s="4"/>
      <c r="C51" s="4"/>
      <c r="D51" s="4"/>
      <c r="E51" s="4"/>
      <c r="F51" s="4"/>
      <c r="G51" s="17"/>
      <c r="H51" s="17"/>
      <c r="I51" s="17"/>
      <c r="J51" s="17"/>
      <c r="K51" s="17"/>
    </row>
    <row r="52" spans="1:11" ht="38.25" hidden="1" x14ac:dyDescent="0.2">
      <c r="A52" s="66" t="s">
        <v>53</v>
      </c>
      <c r="B52" s="58"/>
      <c r="C52" s="58"/>
      <c r="D52" s="58"/>
      <c r="E52" s="11"/>
      <c r="F52" s="11"/>
      <c r="G52" s="17"/>
      <c r="H52" s="17"/>
      <c r="I52" s="17"/>
      <c r="J52" s="17"/>
      <c r="K52" s="17"/>
    </row>
    <row r="53" spans="1:11" hidden="1" x14ac:dyDescent="0.2">
      <c r="A53" s="63" t="s">
        <v>54</v>
      </c>
      <c r="B53" s="57"/>
      <c r="C53" s="57"/>
      <c r="D53" s="57"/>
      <c r="E53" s="10"/>
      <c r="F53" s="10" t="b">
        <v>1</v>
      </c>
      <c r="G53" s="17"/>
      <c r="H53" s="17"/>
      <c r="I53" s="17"/>
      <c r="J53" s="17"/>
      <c r="K53" s="17"/>
    </row>
    <row r="54" spans="1:11" hidden="1" x14ac:dyDescent="0.2">
      <c r="A54" s="64" t="s">
        <v>55</v>
      </c>
      <c r="B54" s="63"/>
      <c r="C54" s="63"/>
      <c r="D54" s="63"/>
      <c r="E54" s="10"/>
      <c r="F54" s="10" t="b">
        <v>0</v>
      </c>
      <c r="G54" s="17"/>
      <c r="H54" s="17"/>
      <c r="I54" s="17"/>
      <c r="J54" s="17"/>
      <c r="K54" s="17"/>
    </row>
    <row r="55" spans="1:11" hidden="1" x14ac:dyDescent="0.2">
      <c r="A55" s="67"/>
      <c r="B55" s="59">
        <f>COUNT(Travel!B12:B18)</f>
        <v>0</v>
      </c>
      <c r="C55" s="59"/>
      <c r="D55" s="59">
        <f>COUNTIF(Travel!D12:D18,"*")</f>
        <v>0</v>
      </c>
      <c r="E55" s="60"/>
      <c r="F55" s="60" t="b">
        <f>MIN(B55,D55)=MAX(B55,D55)</f>
        <v>1</v>
      </c>
      <c r="G55" s="17"/>
      <c r="H55" s="17"/>
      <c r="I55" s="17"/>
      <c r="J55" s="17"/>
      <c r="K55" s="17"/>
    </row>
    <row r="56" spans="1:11" hidden="1" x14ac:dyDescent="0.2">
      <c r="A56" s="67" t="s">
        <v>56</v>
      </c>
      <c r="B56" s="59">
        <f>COUNT(Travel!B23:B29)</f>
        <v>0</v>
      </c>
      <c r="C56" s="59"/>
      <c r="D56" s="59">
        <f>COUNTIF(Travel!D23:D29,"*")</f>
        <v>0</v>
      </c>
      <c r="E56" s="60"/>
      <c r="F56" s="60" t="b">
        <f>MIN(B56,D56)=MAX(B56,D56)</f>
        <v>1</v>
      </c>
    </row>
    <row r="57" spans="1:11" hidden="1" x14ac:dyDescent="0.2">
      <c r="A57" s="68"/>
      <c r="B57" s="59">
        <f>COUNT(Travel!B34:B39)</f>
        <v>0</v>
      </c>
      <c r="C57" s="59"/>
      <c r="D57" s="59">
        <f>COUNTIF(Travel!D34:D39,"*")</f>
        <v>0</v>
      </c>
      <c r="E57" s="60"/>
      <c r="F57" s="60" t="b">
        <f>MIN(B57,D57)=MAX(B57,D57)</f>
        <v>1</v>
      </c>
    </row>
    <row r="58" spans="1:11" hidden="1" x14ac:dyDescent="0.2">
      <c r="A58" s="69" t="s">
        <v>57</v>
      </c>
      <c r="B58" s="61">
        <f>COUNT(Hospitality!B11:B15)</f>
        <v>0</v>
      </c>
      <c r="C58" s="61"/>
      <c r="D58" s="61">
        <f>COUNTIF(Hospitality!D11:D15,"*")</f>
        <v>0</v>
      </c>
      <c r="E58" s="62"/>
      <c r="F58" s="62" t="b">
        <f>MIN(B58,D58)=MAX(B58,D58)</f>
        <v>1</v>
      </c>
    </row>
    <row r="59" spans="1:11" hidden="1" x14ac:dyDescent="0.2">
      <c r="A59" s="70" t="s">
        <v>58</v>
      </c>
      <c r="B59" s="60">
        <f>COUNT('All other expenses'!B11:B16)</f>
        <v>1</v>
      </c>
      <c r="C59" s="60"/>
      <c r="D59" s="60">
        <f>COUNTIF('All other expenses'!D11:D16,"*")</f>
        <v>1</v>
      </c>
      <c r="E59" s="60"/>
      <c r="F59" s="60" t="b">
        <f>MIN(B59,D59)=MAX(B59,D59)</f>
        <v>1</v>
      </c>
    </row>
    <row r="60" spans="1:11" hidden="1" x14ac:dyDescent="0.2">
      <c r="A60" s="69" t="s">
        <v>59</v>
      </c>
      <c r="B60" s="61">
        <f>COUNTIF('Gifts and benefits'!B11:B15,"*")</f>
        <v>1</v>
      </c>
      <c r="C60" s="61">
        <f>COUNTIF('Gifts and benefits'!C11:C15,"*")</f>
        <v>1</v>
      </c>
      <c r="D60" s="61"/>
      <c r="E60" s="61">
        <f>COUNTA('Gifts and benefits'!E11:E15)</f>
        <v>1</v>
      </c>
      <c r="F60" s="62" t="b">
        <f>MIN(B60,C60,E60)=MAX(B60,C60,E60)</f>
        <v>1</v>
      </c>
    </row>
    <row r="61" spans="1:11" x14ac:dyDescent="0.2"/>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75"/>
  <sheetViews>
    <sheetView zoomScaleNormal="100" workbookViewId="0">
      <selection activeCell="B7" sqref="B7:E7"/>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7.5703125" customWidth="1"/>
    <col min="7" max="9" width="9.140625" hidden="1" customWidth="1"/>
    <col min="10" max="13" width="0" hidden="1" customWidth="1"/>
    <col min="14" max="16384" width="9.140625" hidden="1"/>
  </cols>
  <sheetData>
    <row r="1" spans="1:6" ht="26.25" customHeight="1" x14ac:dyDescent="0.2">
      <c r="A1" s="116" t="s">
        <v>60</v>
      </c>
      <c r="B1" s="116"/>
      <c r="C1" s="116"/>
      <c r="D1" s="116"/>
      <c r="E1" s="116"/>
      <c r="F1" s="17"/>
    </row>
    <row r="2" spans="1:6" ht="21" customHeight="1" x14ac:dyDescent="0.2">
      <c r="A2" s="3" t="s">
        <v>3</v>
      </c>
      <c r="B2" s="119" t="str">
        <f>'Summary and sign-off'!B2:F2</f>
        <v>Te Kawa Mataaho Public Service Commission</v>
      </c>
      <c r="C2" s="119"/>
      <c r="D2" s="119"/>
      <c r="E2" s="119"/>
      <c r="F2" s="17"/>
    </row>
    <row r="3" spans="1:6" ht="21" customHeight="1" x14ac:dyDescent="0.2">
      <c r="A3" s="3" t="s">
        <v>61</v>
      </c>
      <c r="B3" s="119" t="str">
        <f>'Summary and sign-off'!B3:F3</f>
        <v>Rebecca Kitteridge</v>
      </c>
      <c r="C3" s="119"/>
      <c r="D3" s="119"/>
      <c r="E3" s="119"/>
      <c r="F3" s="17"/>
    </row>
    <row r="4" spans="1:6" ht="21" customHeight="1" x14ac:dyDescent="0.2">
      <c r="A4" s="3" t="s">
        <v>62</v>
      </c>
      <c r="B4" s="119">
        <f>'Summary and sign-off'!B4:F4</f>
        <v>45397</v>
      </c>
      <c r="C4" s="119"/>
      <c r="D4" s="119"/>
      <c r="E4" s="119"/>
      <c r="F4" s="17"/>
    </row>
    <row r="5" spans="1:6" ht="21" customHeight="1" x14ac:dyDescent="0.2">
      <c r="A5" s="3" t="s">
        <v>63</v>
      </c>
      <c r="B5" s="119">
        <f>'Summary and sign-off'!B5:F5</f>
        <v>45473</v>
      </c>
      <c r="C5" s="119"/>
      <c r="D5" s="119"/>
      <c r="E5" s="119"/>
      <c r="F5" s="17"/>
    </row>
    <row r="6" spans="1:6" ht="21" customHeight="1" x14ac:dyDescent="0.2">
      <c r="A6" s="3" t="s">
        <v>64</v>
      </c>
      <c r="B6" s="114" t="s">
        <v>32</v>
      </c>
      <c r="C6" s="114"/>
      <c r="D6" s="114"/>
      <c r="E6" s="114"/>
      <c r="F6" s="17"/>
    </row>
    <row r="7" spans="1:6" ht="21" customHeight="1" x14ac:dyDescent="0.2">
      <c r="A7" s="3" t="s">
        <v>7</v>
      </c>
      <c r="B7" s="114" t="s">
        <v>34</v>
      </c>
      <c r="C7" s="114"/>
      <c r="D7" s="114"/>
      <c r="E7" s="114"/>
      <c r="F7" s="17"/>
    </row>
    <row r="8" spans="1:6" ht="36" customHeight="1" x14ac:dyDescent="0.2">
      <c r="A8" s="122" t="s">
        <v>65</v>
      </c>
      <c r="B8" s="123"/>
      <c r="C8" s="123"/>
      <c r="D8" s="123"/>
      <c r="E8" s="123"/>
      <c r="F8" s="19"/>
    </row>
    <row r="9" spans="1:6" ht="36" customHeight="1" x14ac:dyDescent="0.2">
      <c r="A9" s="124" t="s">
        <v>66</v>
      </c>
      <c r="B9" s="125"/>
      <c r="C9" s="125"/>
      <c r="D9" s="125"/>
      <c r="E9" s="125"/>
      <c r="F9" s="19"/>
    </row>
    <row r="10" spans="1:6" ht="24.75" customHeight="1" x14ac:dyDescent="0.2">
      <c r="A10" s="121" t="s">
        <v>67</v>
      </c>
      <c r="B10" s="126"/>
      <c r="C10" s="121"/>
      <c r="D10" s="121"/>
      <c r="E10" s="121"/>
      <c r="F10" s="29"/>
    </row>
    <row r="11" spans="1:6" ht="27" customHeight="1" x14ac:dyDescent="0.2">
      <c r="A11" s="24" t="s">
        <v>68</v>
      </c>
      <c r="B11" s="24" t="s">
        <v>69</v>
      </c>
      <c r="C11" s="24" t="s">
        <v>70</v>
      </c>
      <c r="D11" s="24" t="s">
        <v>71</v>
      </c>
      <c r="E11" s="24" t="s">
        <v>72</v>
      </c>
      <c r="F11" s="30"/>
    </row>
    <row r="12" spans="1:6" s="2" customFormat="1" hidden="1" x14ac:dyDescent="0.2">
      <c r="A12" s="78"/>
      <c r="B12" s="79"/>
      <c r="C12" s="80"/>
      <c r="D12" s="80"/>
      <c r="E12" s="81"/>
      <c r="F12" s="1"/>
    </row>
    <row r="13" spans="1:6" s="2" customFormat="1" x14ac:dyDescent="0.2">
      <c r="A13" s="100"/>
      <c r="B13" s="101"/>
      <c r="C13" s="102"/>
      <c r="D13" s="102"/>
      <c r="E13" s="103"/>
      <c r="F13" s="1"/>
    </row>
    <row r="14" spans="1:6" s="2" customFormat="1" x14ac:dyDescent="0.2">
      <c r="A14" s="100"/>
      <c r="B14" s="101"/>
      <c r="C14" s="107" t="s">
        <v>123</v>
      </c>
      <c r="D14" s="102"/>
      <c r="E14" s="103"/>
      <c r="F14" s="1"/>
    </row>
    <row r="15" spans="1:6" s="2" customFormat="1" x14ac:dyDescent="0.2">
      <c r="A15" s="100"/>
      <c r="B15" s="101"/>
      <c r="C15" s="102"/>
      <c r="D15" s="102"/>
      <c r="E15" s="103"/>
      <c r="F15" s="1"/>
    </row>
    <row r="16" spans="1:6" s="2" customFormat="1" x14ac:dyDescent="0.2">
      <c r="A16" s="100"/>
      <c r="B16" s="101"/>
      <c r="C16" s="102"/>
      <c r="D16" s="102"/>
      <c r="E16" s="103"/>
      <c r="F16" s="1"/>
    </row>
    <row r="17" spans="1:6" s="2" customFormat="1" x14ac:dyDescent="0.2">
      <c r="A17" s="104"/>
      <c r="B17" s="101"/>
      <c r="C17" s="102"/>
      <c r="D17" s="102"/>
      <c r="E17" s="103"/>
      <c r="F17" s="1"/>
    </row>
    <row r="18" spans="1:6" s="2" customFormat="1" hidden="1" x14ac:dyDescent="0.2">
      <c r="A18" s="87"/>
      <c r="B18" s="88"/>
      <c r="C18" s="89"/>
      <c r="D18" s="89"/>
      <c r="E18" s="90"/>
      <c r="F18" s="1"/>
    </row>
    <row r="19" spans="1:6" ht="19.5" customHeight="1" x14ac:dyDescent="0.2">
      <c r="A19" s="55" t="s">
        <v>73</v>
      </c>
      <c r="B19" s="56">
        <f>SUM(B12:B18)</f>
        <v>0</v>
      </c>
      <c r="C19" s="111" t="str">
        <f>IF(SUBTOTAL(3,B12:B18)=SUBTOTAL(103,B12:B18),'Summary and sign-off'!$A$48,'Summary and sign-off'!$A$49)</f>
        <v>Check - there are no hidden rows with data</v>
      </c>
      <c r="D19" s="120" t="str">
        <f>IF('Summary and sign-off'!F55='Summary and sign-off'!F54,'Summary and sign-off'!A51,'Summary and sign-off'!A50)</f>
        <v>Check - each entry provides sufficient information</v>
      </c>
      <c r="E19" s="120"/>
      <c r="F19" s="17"/>
    </row>
    <row r="20" spans="1:6" ht="10.5" customHeight="1" x14ac:dyDescent="0.2">
      <c r="A20" s="17"/>
      <c r="B20" s="19"/>
      <c r="C20" s="17"/>
      <c r="D20" s="17"/>
      <c r="E20" s="17"/>
      <c r="F20" s="17"/>
    </row>
    <row r="21" spans="1:6" ht="24.75" customHeight="1" x14ac:dyDescent="0.2">
      <c r="A21" s="121" t="s">
        <v>74</v>
      </c>
      <c r="B21" s="121"/>
      <c r="C21" s="121"/>
      <c r="D21" s="121"/>
      <c r="E21" s="121"/>
      <c r="F21" s="29"/>
    </row>
    <row r="22" spans="1:6" ht="27" customHeight="1" x14ac:dyDescent="0.2">
      <c r="A22" s="24" t="s">
        <v>68</v>
      </c>
      <c r="B22" s="24" t="s">
        <v>13</v>
      </c>
      <c r="C22" s="24" t="s">
        <v>75</v>
      </c>
      <c r="D22" s="24" t="s">
        <v>71</v>
      </c>
      <c r="E22" s="24" t="s">
        <v>72</v>
      </c>
      <c r="F22" s="30"/>
    </row>
    <row r="23" spans="1:6" s="2" customFormat="1" hidden="1" x14ac:dyDescent="0.2">
      <c r="A23" s="78"/>
      <c r="B23" s="79"/>
      <c r="C23" s="80"/>
      <c r="D23" s="80"/>
      <c r="E23" s="81"/>
      <c r="F23" s="1"/>
    </row>
    <row r="24" spans="1:6" s="2" customFormat="1" x14ac:dyDescent="0.2">
      <c r="A24" s="100"/>
      <c r="B24" s="101"/>
      <c r="C24" s="102"/>
      <c r="D24" s="102"/>
      <c r="E24" s="103"/>
      <c r="F24" s="1"/>
    </row>
    <row r="25" spans="1:6" s="2" customFormat="1" x14ac:dyDescent="0.2">
      <c r="A25" s="100"/>
      <c r="B25" s="101"/>
      <c r="C25" s="107" t="s">
        <v>123</v>
      </c>
      <c r="D25" s="102"/>
      <c r="E25" s="103"/>
      <c r="F25" s="1"/>
    </row>
    <row r="26" spans="1:6" s="2" customFormat="1" x14ac:dyDescent="0.2">
      <c r="A26" s="112"/>
      <c r="B26" s="101"/>
      <c r="C26" s="102"/>
      <c r="D26" s="102"/>
      <c r="E26" s="103"/>
      <c r="F26" s="1"/>
    </row>
    <row r="27" spans="1:6" s="2" customFormat="1" x14ac:dyDescent="0.2">
      <c r="A27" s="100"/>
      <c r="B27" s="101"/>
      <c r="C27" s="102"/>
      <c r="D27" s="102"/>
      <c r="E27" s="103"/>
      <c r="F27" s="1"/>
    </row>
    <row r="28" spans="1:6" s="2" customFormat="1" x14ac:dyDescent="0.2">
      <c r="A28" s="100"/>
      <c r="B28" s="101"/>
      <c r="C28" s="102"/>
      <c r="D28" s="102"/>
      <c r="E28" s="103"/>
      <c r="F28" s="1"/>
    </row>
    <row r="29" spans="1:6" s="2" customFormat="1" hidden="1" x14ac:dyDescent="0.2">
      <c r="A29" s="91"/>
      <c r="B29" s="92"/>
      <c r="C29" s="93"/>
      <c r="D29" s="93"/>
      <c r="E29" s="94"/>
      <c r="F29" s="1"/>
    </row>
    <row r="30" spans="1:6" ht="19.5" customHeight="1" x14ac:dyDescent="0.2">
      <c r="A30" s="55" t="s">
        <v>76</v>
      </c>
      <c r="B30" s="56">
        <f>SUM(B23:B29)</f>
        <v>0</v>
      </c>
      <c r="C30" s="111" t="str">
        <f>IF(SUBTOTAL(3,B23:B29)=SUBTOTAL(103,B23:B29),'Summary and sign-off'!$A$48,'Summary and sign-off'!$A$49)</f>
        <v>Check - there are no hidden rows with data</v>
      </c>
      <c r="D30" s="120" t="str">
        <f>IF('Summary and sign-off'!F56='Summary and sign-off'!F54,'Summary and sign-off'!A51,'Summary and sign-off'!A50)</f>
        <v>Check - each entry provides sufficient information</v>
      </c>
      <c r="E30" s="120"/>
      <c r="F30" s="17"/>
    </row>
    <row r="31" spans="1:6" ht="10.5" customHeight="1" x14ac:dyDescent="0.2">
      <c r="A31" s="17"/>
      <c r="B31" s="19"/>
      <c r="C31" s="17"/>
      <c r="D31" s="17"/>
      <c r="E31" s="17"/>
      <c r="F31" s="17"/>
    </row>
    <row r="32" spans="1:6" ht="24.75" customHeight="1" x14ac:dyDescent="0.2">
      <c r="A32" s="121" t="s">
        <v>77</v>
      </c>
      <c r="B32" s="121"/>
      <c r="C32" s="121"/>
      <c r="D32" s="121"/>
      <c r="E32" s="121"/>
      <c r="F32" s="17"/>
    </row>
    <row r="33" spans="1:6" ht="27" customHeight="1" x14ac:dyDescent="0.2">
      <c r="A33" s="24" t="s">
        <v>68</v>
      </c>
      <c r="B33" s="24" t="s">
        <v>13</v>
      </c>
      <c r="C33" s="24" t="s">
        <v>78</v>
      </c>
      <c r="D33" s="24" t="s">
        <v>79</v>
      </c>
      <c r="E33" s="24" t="s">
        <v>72</v>
      </c>
      <c r="F33" s="28"/>
    </row>
    <row r="34" spans="1:6" s="2" customFormat="1" hidden="1" x14ac:dyDescent="0.2">
      <c r="A34" s="78"/>
      <c r="B34" s="79"/>
      <c r="C34" s="80"/>
      <c r="D34" s="80"/>
      <c r="E34" s="81"/>
      <c r="F34" s="1"/>
    </row>
    <row r="35" spans="1:6" s="2" customFormat="1" x14ac:dyDescent="0.2">
      <c r="A35" s="100"/>
      <c r="B35" s="101"/>
      <c r="C35" s="102"/>
      <c r="D35" s="102"/>
      <c r="E35" s="103"/>
      <c r="F35" s="1"/>
    </row>
    <row r="36" spans="1:6" s="2" customFormat="1" x14ac:dyDescent="0.2">
      <c r="A36" s="100"/>
      <c r="B36" s="101"/>
      <c r="C36" s="107" t="s">
        <v>123</v>
      </c>
      <c r="D36" s="102"/>
      <c r="E36" s="103"/>
      <c r="F36" s="1"/>
    </row>
    <row r="37" spans="1:6" s="2" customFormat="1" x14ac:dyDescent="0.2">
      <c r="A37" s="100"/>
      <c r="B37" s="101"/>
      <c r="C37" s="102"/>
      <c r="D37" s="102"/>
      <c r="E37" s="103"/>
      <c r="F37" s="1"/>
    </row>
    <row r="38" spans="1:6" s="2" customFormat="1" x14ac:dyDescent="0.2">
      <c r="A38" s="100"/>
      <c r="B38" s="101"/>
      <c r="C38" s="102"/>
      <c r="D38" s="102"/>
      <c r="E38" s="103"/>
      <c r="F38" s="1"/>
    </row>
    <row r="39" spans="1:6" s="2" customFormat="1" hidden="1" x14ac:dyDescent="0.2">
      <c r="A39" s="78"/>
      <c r="B39" s="79"/>
      <c r="C39" s="80"/>
      <c r="D39" s="80"/>
      <c r="E39" s="81"/>
      <c r="F39" s="1"/>
    </row>
    <row r="40" spans="1:6" ht="19.5" customHeight="1" x14ac:dyDescent="0.2">
      <c r="A40" s="55" t="s">
        <v>80</v>
      </c>
      <c r="B40" s="56">
        <f>SUM(B34:B39)</f>
        <v>0</v>
      </c>
      <c r="C40" s="111" t="str">
        <f>IF(SUBTOTAL(3,B34:B39)=SUBTOTAL(103,B34:B39),'Summary and sign-off'!$A$48,'Summary and sign-off'!$A$49)</f>
        <v>Check - there are no hidden rows with data</v>
      </c>
      <c r="D40" s="120" t="str">
        <f>IF('Summary and sign-off'!F57='Summary and sign-off'!F54,'Summary and sign-off'!A51,'Summary and sign-off'!A50)</f>
        <v>Check - each entry provides sufficient information</v>
      </c>
      <c r="E40" s="120"/>
      <c r="F40" s="17"/>
    </row>
    <row r="41" spans="1:6" ht="10.5" customHeight="1" x14ac:dyDescent="0.2">
      <c r="A41" s="17"/>
      <c r="B41" s="43"/>
      <c r="C41" s="19"/>
      <c r="D41" s="17"/>
      <c r="E41" s="17"/>
      <c r="F41" s="17"/>
    </row>
    <row r="42" spans="1:6" ht="34.5" customHeight="1" x14ac:dyDescent="0.2">
      <c r="A42" s="31" t="s">
        <v>81</v>
      </c>
      <c r="B42" s="44">
        <f>B19+B30+B40</f>
        <v>0</v>
      </c>
      <c r="C42" s="32"/>
      <c r="D42" s="32"/>
      <c r="E42" s="32"/>
      <c r="F42" s="17"/>
    </row>
    <row r="43" spans="1:6" x14ac:dyDescent="0.2">
      <c r="A43" s="17"/>
      <c r="B43" s="19"/>
      <c r="C43" s="17"/>
      <c r="D43" s="17"/>
      <c r="E43" s="17"/>
      <c r="F43" s="17"/>
    </row>
    <row r="44" spans="1:6" x14ac:dyDescent="0.2">
      <c r="A44" s="18" t="s">
        <v>24</v>
      </c>
      <c r="B44" s="19"/>
      <c r="C44" s="17"/>
      <c r="D44" s="17"/>
      <c r="E44" s="17"/>
      <c r="F44" s="17"/>
    </row>
    <row r="45" spans="1:6" ht="12.6" customHeight="1" x14ac:dyDescent="0.2">
      <c r="A45" s="20" t="s">
        <v>82</v>
      </c>
      <c r="F45" s="17"/>
    </row>
    <row r="46" spans="1:6" ht="12.95" customHeight="1" x14ac:dyDescent="0.2">
      <c r="A46" s="20" t="s">
        <v>83</v>
      </c>
      <c r="B46" s="17"/>
      <c r="D46" s="17"/>
      <c r="F46" s="17"/>
    </row>
    <row r="47" spans="1:6" x14ac:dyDescent="0.2">
      <c r="A47" s="20" t="s">
        <v>84</v>
      </c>
      <c r="F47" s="17"/>
    </row>
    <row r="48" spans="1:6" x14ac:dyDescent="0.2">
      <c r="A48" s="20" t="s">
        <v>30</v>
      </c>
      <c r="B48" s="19"/>
      <c r="C48" s="17"/>
      <c r="D48" s="17"/>
      <c r="E48" s="17"/>
      <c r="F48" s="17"/>
    </row>
    <row r="49" spans="1:6" ht="12.95" customHeight="1" x14ac:dyDescent="0.2">
      <c r="A49" s="20" t="s">
        <v>85</v>
      </c>
      <c r="B49" s="17"/>
      <c r="D49" s="17"/>
      <c r="F49" s="17"/>
    </row>
    <row r="50" spans="1:6" x14ac:dyDescent="0.2">
      <c r="A50" s="20" t="s">
        <v>86</v>
      </c>
      <c r="F50" s="17"/>
    </row>
    <row r="51" spans="1:6" x14ac:dyDescent="0.2">
      <c r="A51" s="20" t="s">
        <v>87</v>
      </c>
      <c r="B51" s="20"/>
      <c r="C51" s="20"/>
      <c r="D51" s="20"/>
      <c r="F51" s="17"/>
    </row>
    <row r="52" spans="1:6" x14ac:dyDescent="0.2">
      <c r="A52" s="26"/>
      <c r="B52" s="17"/>
      <c r="C52" s="17"/>
      <c r="D52" s="17"/>
      <c r="E52" s="17"/>
      <c r="F52" s="17"/>
    </row>
    <row r="53" spans="1:6" hidden="1" x14ac:dyDescent="0.2">
      <c r="A53" s="26"/>
      <c r="B53" s="17"/>
      <c r="C53" s="17"/>
      <c r="D53" s="17"/>
      <c r="E53" s="17"/>
      <c r="F53" s="17"/>
    </row>
    <row r="55" spans="1:6" x14ac:dyDescent="0.2"/>
    <row r="56" spans="1:6" x14ac:dyDescent="0.2"/>
    <row r="57" spans="1:6" x14ac:dyDescent="0.2"/>
    <row r="58" spans="1:6" ht="12.75" hidden="1" customHeight="1" x14ac:dyDescent="0.2"/>
    <row r="59" spans="1:6" x14ac:dyDescent="0.2"/>
    <row r="60" spans="1:6" x14ac:dyDescent="0.2"/>
    <row r="61" spans="1:6" hidden="1" x14ac:dyDescent="0.2">
      <c r="A61" s="26"/>
      <c r="B61" s="17"/>
      <c r="C61" s="17"/>
      <c r="D61" s="17"/>
      <c r="E61" s="17"/>
      <c r="F61" s="17"/>
    </row>
    <row r="62" spans="1:6" hidden="1" x14ac:dyDescent="0.2">
      <c r="A62" s="26"/>
      <c r="B62" s="17"/>
      <c r="C62" s="17"/>
      <c r="D62" s="17"/>
      <c r="E62" s="17"/>
      <c r="F62" s="17"/>
    </row>
    <row r="63" spans="1:6" hidden="1" x14ac:dyDescent="0.2">
      <c r="A63" s="26"/>
      <c r="B63" s="17"/>
      <c r="C63" s="17"/>
      <c r="D63" s="17"/>
      <c r="E63" s="17"/>
      <c r="F63" s="17"/>
    </row>
    <row r="64" spans="1:6" hidden="1" x14ac:dyDescent="0.2">
      <c r="A64" s="26"/>
      <c r="B64" s="17"/>
      <c r="C64" s="17"/>
      <c r="D64" s="17"/>
      <c r="E64" s="17"/>
      <c r="F64" s="17"/>
    </row>
    <row r="65" spans="1:6" hidden="1" x14ac:dyDescent="0.2">
      <c r="A65" s="26"/>
      <c r="B65" s="17"/>
      <c r="C65" s="17"/>
      <c r="D65" s="17"/>
      <c r="E65" s="17"/>
      <c r="F65" s="17"/>
    </row>
    <row r="69" spans="1:6" x14ac:dyDescent="0.2"/>
    <row r="72" spans="1:6" x14ac:dyDescent="0.2"/>
    <row r="73" spans="1:6" x14ac:dyDescent="0.2"/>
    <row r="74" spans="1:6" x14ac:dyDescent="0.2"/>
    <row r="75" spans="1:6" x14ac:dyDescent="0.2"/>
  </sheetData>
  <sheetProtection sheet="1" formatCells="0" formatRows="0" insertColumns="0" insertRows="0" deleteRows="0"/>
  <mergeCells count="15">
    <mergeCell ref="B7:E7"/>
    <mergeCell ref="B5:E5"/>
    <mergeCell ref="D40:E40"/>
    <mergeCell ref="A1:E1"/>
    <mergeCell ref="A21:E21"/>
    <mergeCell ref="A32:E32"/>
    <mergeCell ref="B2:E2"/>
    <mergeCell ref="B3:E3"/>
    <mergeCell ref="B4:E4"/>
    <mergeCell ref="A8:E8"/>
    <mergeCell ref="A9:E9"/>
    <mergeCell ref="B6:E6"/>
    <mergeCell ref="D19:E19"/>
    <mergeCell ref="D30:E30"/>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3 A28:A29 A12 A18 A34 A39"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33 A22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4 A26 A16 A13 A15 A17 A24 A25 A27 A35 A36 A37 A38"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B34:B39 B23:B29 B12:B18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zoomScaleNormal="100" workbookViewId="0">
      <selection activeCell="B7" sqref="B7:E7"/>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9.28515625" customWidth="1"/>
    <col min="7" max="10" width="9.140625" hidden="1" customWidth="1"/>
    <col min="11" max="13" width="0" hidden="1" customWidth="1"/>
  </cols>
  <sheetData>
    <row r="1" spans="1:6" ht="26.25" customHeight="1" x14ac:dyDescent="0.2">
      <c r="A1" s="116" t="s">
        <v>60</v>
      </c>
      <c r="B1" s="116"/>
      <c r="C1" s="116"/>
      <c r="D1" s="116"/>
      <c r="E1" s="116"/>
    </row>
    <row r="2" spans="1:6" ht="21" customHeight="1" x14ac:dyDescent="0.2">
      <c r="A2" s="3" t="s">
        <v>3</v>
      </c>
      <c r="B2" s="119" t="str">
        <f>'Summary and sign-off'!B2:F2</f>
        <v>Te Kawa Mataaho Public Service Commission</v>
      </c>
      <c r="C2" s="119"/>
      <c r="D2" s="119"/>
      <c r="E2" s="119"/>
    </row>
    <row r="3" spans="1:6" ht="21" customHeight="1" x14ac:dyDescent="0.2">
      <c r="A3" s="3" t="s">
        <v>61</v>
      </c>
      <c r="B3" s="119" t="str">
        <f>'Summary and sign-off'!B3:F3</f>
        <v>Rebecca Kitteridge</v>
      </c>
      <c r="C3" s="119"/>
      <c r="D3" s="119"/>
      <c r="E3" s="119"/>
    </row>
    <row r="4" spans="1:6" ht="21" customHeight="1" x14ac:dyDescent="0.2">
      <c r="A4" s="3" t="s">
        <v>62</v>
      </c>
      <c r="B4" s="119">
        <f>'Summary and sign-off'!B4:F4</f>
        <v>45397</v>
      </c>
      <c r="C4" s="119"/>
      <c r="D4" s="119"/>
      <c r="E4" s="119"/>
    </row>
    <row r="5" spans="1:6" ht="21" customHeight="1" x14ac:dyDescent="0.2">
      <c r="A5" s="3" t="s">
        <v>63</v>
      </c>
      <c r="B5" s="119">
        <f>'Summary and sign-off'!B5:F5</f>
        <v>45473</v>
      </c>
      <c r="C5" s="119"/>
      <c r="D5" s="119"/>
      <c r="E5" s="119"/>
    </row>
    <row r="6" spans="1:6" ht="21" customHeight="1" x14ac:dyDescent="0.2">
      <c r="A6" s="3" t="s">
        <v>64</v>
      </c>
      <c r="B6" s="114" t="s">
        <v>32</v>
      </c>
      <c r="C6" s="114"/>
      <c r="D6" s="114"/>
      <c r="E6" s="114"/>
    </row>
    <row r="7" spans="1:6" ht="21" customHeight="1" x14ac:dyDescent="0.2">
      <c r="A7" s="3" t="s">
        <v>7</v>
      </c>
      <c r="B7" s="114" t="s">
        <v>34</v>
      </c>
      <c r="C7" s="114"/>
      <c r="D7" s="114"/>
      <c r="E7" s="114"/>
    </row>
    <row r="8" spans="1:6" ht="35.25" customHeight="1" x14ac:dyDescent="0.25">
      <c r="A8" s="129" t="s">
        <v>88</v>
      </c>
      <c r="B8" s="129"/>
      <c r="C8" s="130"/>
      <c r="D8" s="130"/>
      <c r="E8" s="130"/>
      <c r="F8" s="27"/>
    </row>
    <row r="9" spans="1:6" ht="35.25" customHeight="1" x14ac:dyDescent="0.25">
      <c r="A9" s="127" t="s">
        <v>89</v>
      </c>
      <c r="B9" s="128"/>
      <c r="C9" s="128"/>
      <c r="D9" s="128"/>
      <c r="E9" s="128"/>
      <c r="F9" s="27"/>
    </row>
    <row r="10" spans="1:6" ht="27" customHeight="1" x14ac:dyDescent="0.2">
      <c r="A10" s="24" t="s">
        <v>90</v>
      </c>
      <c r="B10" s="24" t="s">
        <v>13</v>
      </c>
      <c r="C10" s="24" t="s">
        <v>91</v>
      </c>
      <c r="D10" s="24" t="s">
        <v>92</v>
      </c>
      <c r="E10" s="24" t="s">
        <v>72</v>
      </c>
      <c r="F10" s="20"/>
    </row>
    <row r="11" spans="1:6" s="2" customFormat="1" hidden="1" x14ac:dyDescent="0.2">
      <c r="A11" s="82"/>
      <c r="B11" s="79"/>
      <c r="C11" s="83"/>
      <c r="D11" s="83"/>
      <c r="E11" s="84"/>
    </row>
    <row r="12" spans="1:6" s="2" customFormat="1" x14ac:dyDescent="0.2">
      <c r="A12" s="100"/>
      <c r="B12" s="101"/>
      <c r="C12" s="105"/>
      <c r="D12" s="105"/>
      <c r="E12" s="106"/>
    </row>
    <row r="13" spans="1:6" s="2" customFormat="1" x14ac:dyDescent="0.2">
      <c r="A13" s="100"/>
      <c r="B13" s="101"/>
      <c r="C13" s="105" t="s">
        <v>123</v>
      </c>
      <c r="D13" s="105"/>
      <c r="E13" s="106"/>
    </row>
    <row r="14" spans="1:6" s="2" customFormat="1" x14ac:dyDescent="0.2">
      <c r="A14" s="100"/>
      <c r="B14" s="101"/>
      <c r="C14" s="105"/>
      <c r="D14" s="105"/>
      <c r="E14" s="106"/>
    </row>
    <row r="15" spans="1:6" s="2" customFormat="1" ht="11.25" hidden="1" customHeight="1" x14ac:dyDescent="0.2">
      <c r="A15" s="82"/>
      <c r="B15" s="79"/>
      <c r="C15" s="83"/>
      <c r="D15" s="83"/>
      <c r="E15" s="84"/>
    </row>
    <row r="16" spans="1:6" ht="34.5" customHeight="1" x14ac:dyDescent="0.2">
      <c r="A16" s="39" t="s">
        <v>93</v>
      </c>
      <c r="B16" s="48">
        <f>SUM(B11:B15)</f>
        <v>0</v>
      </c>
      <c r="C16" s="54" t="str">
        <f>IF(SUBTOTAL(3,B11:B15)=SUBTOTAL(103,B11:B15),'Summary and sign-off'!$A$48,'Summary and sign-off'!$A$49)</f>
        <v>Check - there are no hidden rows with data</v>
      </c>
      <c r="D16" s="120" t="str">
        <f>IF('Summary and sign-off'!F58='Summary and sign-off'!F54,'Summary and sign-off'!A51,'Summary and sign-off'!A50)</f>
        <v>Check - each entry provides sufficient information</v>
      </c>
      <c r="E16" s="120"/>
      <c r="F16" s="2"/>
    </row>
    <row r="17" spans="1:6" x14ac:dyDescent="0.2">
      <c r="A17" s="18"/>
      <c r="B17" s="17"/>
      <c r="C17" s="17"/>
      <c r="D17" s="17"/>
      <c r="E17" s="17"/>
    </row>
    <row r="18" spans="1:6" x14ac:dyDescent="0.2">
      <c r="A18" s="18" t="s">
        <v>24</v>
      </c>
      <c r="B18" s="19"/>
      <c r="C18" s="17"/>
      <c r="D18" s="17"/>
      <c r="E18" s="17"/>
    </row>
    <row r="19" spans="1:6" ht="12.75" customHeight="1" x14ac:dyDescent="0.2">
      <c r="A19" s="20" t="s">
        <v>94</v>
      </c>
      <c r="B19" s="20"/>
      <c r="C19" s="20"/>
      <c r="D19" s="20"/>
      <c r="E19" s="20"/>
    </row>
    <row r="20" spans="1:6" x14ac:dyDescent="0.2">
      <c r="A20" s="20" t="s">
        <v>95</v>
      </c>
      <c r="B20" s="20"/>
      <c r="C20" s="28"/>
      <c r="D20" s="28"/>
      <c r="E20" s="28"/>
    </row>
    <row r="21" spans="1:6" x14ac:dyDescent="0.2">
      <c r="A21" s="20" t="s">
        <v>30</v>
      </c>
      <c r="B21" s="19"/>
      <c r="C21" s="17"/>
      <c r="D21" s="17"/>
      <c r="E21" s="17"/>
      <c r="F21" s="17"/>
    </row>
    <row r="22" spans="1:6" x14ac:dyDescent="0.2">
      <c r="A22" s="20" t="s">
        <v>96</v>
      </c>
      <c r="B22" s="20"/>
      <c r="C22" s="28"/>
      <c r="D22" s="28"/>
      <c r="E22" s="28"/>
    </row>
    <row r="23" spans="1:6" ht="12.75" customHeight="1" x14ac:dyDescent="0.2">
      <c r="A23" s="20" t="s">
        <v>97</v>
      </c>
      <c r="B23" s="20"/>
      <c r="C23" s="22"/>
      <c r="D23" s="22"/>
      <c r="E23" s="22"/>
    </row>
    <row r="24" spans="1:6" x14ac:dyDescent="0.2">
      <c r="A24" s="17"/>
      <c r="B24" s="17"/>
      <c r="C24" s="17"/>
      <c r="D24" s="17"/>
      <c r="E24" s="17"/>
    </row>
    <row r="25" spans="1:6" x14ac:dyDescent="0.2"/>
    <row r="26" spans="1:6" x14ac:dyDescent="0.2"/>
    <row r="27" spans="1:6" x14ac:dyDescent="0.2"/>
    <row r="28" spans="1:6" x14ac:dyDescent="0.2"/>
    <row r="29" spans="1:6" x14ac:dyDescent="0.2"/>
    <row r="30" spans="1:6" x14ac:dyDescent="0.2"/>
    <row r="31" spans="1:6" x14ac:dyDescent="0.2"/>
    <row r="32" spans="1:6" x14ac:dyDescent="0.2"/>
    <row r="33" x14ac:dyDescent="0.2"/>
  </sheetData>
  <sheetProtection sheet="1" formatCells="0" insertRows="0" deleteRows="0"/>
  <mergeCells count="10">
    <mergeCell ref="D16:E16"/>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5"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39"/>
  <sheetViews>
    <sheetView zoomScaleNormal="100" workbookViewId="0">
      <selection activeCell="B7" sqref="B7:E7"/>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6.85546875" customWidth="1"/>
    <col min="7" max="10" width="9.140625" hidden="1" customWidth="1"/>
    <col min="11" max="13" width="0" hidden="1" customWidth="1"/>
    <col min="14" max="16384" width="9.140625" hidden="1"/>
  </cols>
  <sheetData>
    <row r="1" spans="1:6" ht="26.25" customHeight="1" x14ac:dyDescent="0.2">
      <c r="A1" s="116" t="s">
        <v>60</v>
      </c>
      <c r="B1" s="116"/>
      <c r="C1" s="116"/>
      <c r="D1" s="116"/>
      <c r="E1" s="116"/>
    </row>
    <row r="2" spans="1:6" ht="21" customHeight="1" x14ac:dyDescent="0.2">
      <c r="A2" s="3" t="s">
        <v>3</v>
      </c>
      <c r="B2" s="119" t="str">
        <f>'Summary and sign-off'!B2:F2</f>
        <v>Te Kawa Mataaho Public Service Commission</v>
      </c>
      <c r="C2" s="119"/>
      <c r="D2" s="119"/>
      <c r="E2" s="119"/>
    </row>
    <row r="3" spans="1:6" ht="21" customHeight="1" x14ac:dyDescent="0.2">
      <c r="A3" s="3" t="s">
        <v>61</v>
      </c>
      <c r="B3" s="119" t="str">
        <f>'Summary and sign-off'!B3:F3</f>
        <v>Rebecca Kitteridge</v>
      </c>
      <c r="C3" s="119"/>
      <c r="D3" s="119"/>
      <c r="E3" s="119"/>
    </row>
    <row r="4" spans="1:6" ht="21" customHeight="1" x14ac:dyDescent="0.2">
      <c r="A4" s="3" t="s">
        <v>62</v>
      </c>
      <c r="B4" s="119">
        <f>'Summary and sign-off'!B4:F4</f>
        <v>45397</v>
      </c>
      <c r="C4" s="119"/>
      <c r="D4" s="119"/>
      <c r="E4" s="119"/>
    </row>
    <row r="5" spans="1:6" ht="21" customHeight="1" x14ac:dyDescent="0.2">
      <c r="A5" s="3" t="s">
        <v>63</v>
      </c>
      <c r="B5" s="119">
        <f>'Summary and sign-off'!B5:F5</f>
        <v>45473</v>
      </c>
      <c r="C5" s="119"/>
      <c r="D5" s="119"/>
      <c r="E5" s="119"/>
    </row>
    <row r="6" spans="1:6" ht="21" customHeight="1" x14ac:dyDescent="0.2">
      <c r="A6" s="3" t="s">
        <v>64</v>
      </c>
      <c r="B6" s="114" t="s">
        <v>32</v>
      </c>
      <c r="C6" s="114"/>
      <c r="D6" s="114"/>
      <c r="E6" s="114"/>
      <c r="F6" s="23"/>
    </row>
    <row r="7" spans="1:6" ht="21" customHeight="1" x14ac:dyDescent="0.2">
      <c r="A7" s="3" t="s">
        <v>7</v>
      </c>
      <c r="B7" s="114" t="s">
        <v>34</v>
      </c>
      <c r="C7" s="114"/>
      <c r="D7" s="114"/>
      <c r="E7" s="114"/>
      <c r="F7" s="23"/>
    </row>
    <row r="8" spans="1:6" ht="35.25" customHeight="1" x14ac:dyDescent="0.2">
      <c r="A8" s="123" t="s">
        <v>98</v>
      </c>
      <c r="B8" s="123"/>
      <c r="C8" s="130"/>
      <c r="D8" s="130"/>
      <c r="E8" s="130"/>
    </row>
    <row r="9" spans="1:6" ht="35.25" customHeight="1" x14ac:dyDescent="0.2">
      <c r="A9" s="131" t="s">
        <v>99</v>
      </c>
      <c r="B9" s="132"/>
      <c r="C9" s="132"/>
      <c r="D9" s="132"/>
      <c r="E9" s="132"/>
    </row>
    <row r="10" spans="1:6" ht="27" customHeight="1" x14ac:dyDescent="0.2">
      <c r="A10" s="24" t="s">
        <v>68</v>
      </c>
      <c r="B10" s="24" t="s">
        <v>13</v>
      </c>
      <c r="C10" s="24" t="s">
        <v>100</v>
      </c>
      <c r="D10" s="24" t="s">
        <v>101</v>
      </c>
      <c r="E10" s="24" t="s">
        <v>72</v>
      </c>
      <c r="F10" s="20"/>
    </row>
    <row r="11" spans="1:6" s="2" customFormat="1" hidden="1" x14ac:dyDescent="0.2">
      <c r="A11" s="82"/>
      <c r="B11" s="79"/>
      <c r="C11" s="83"/>
      <c r="D11" s="83"/>
      <c r="E11" s="84"/>
    </row>
    <row r="12" spans="1:6" s="2" customFormat="1" x14ac:dyDescent="0.2">
      <c r="A12" s="100"/>
      <c r="B12" s="101"/>
      <c r="C12" s="105"/>
      <c r="D12" s="105"/>
      <c r="E12" s="106"/>
    </row>
    <row r="13" spans="1:6" s="2" customFormat="1" x14ac:dyDescent="0.2">
      <c r="A13" s="100" t="s">
        <v>126</v>
      </c>
      <c r="B13" s="101">
        <v>94.31</v>
      </c>
      <c r="C13" s="105" t="s">
        <v>129</v>
      </c>
      <c r="D13" s="105" t="s">
        <v>121</v>
      </c>
      <c r="E13" s="106" t="s">
        <v>122</v>
      </c>
    </row>
    <row r="14" spans="1:6" s="2" customFormat="1" x14ac:dyDescent="0.2">
      <c r="A14" s="100"/>
      <c r="B14" s="101"/>
      <c r="C14" s="105"/>
      <c r="D14" s="105"/>
      <c r="E14" s="106"/>
    </row>
    <row r="15" spans="1:6" s="2" customFormat="1" x14ac:dyDescent="0.2">
      <c r="A15" s="104"/>
      <c r="B15" s="101"/>
      <c r="C15" s="105"/>
      <c r="D15" s="105"/>
      <c r="E15" s="106"/>
    </row>
    <row r="16" spans="1:6" s="2" customFormat="1" hidden="1" x14ac:dyDescent="0.2">
      <c r="A16" s="82"/>
      <c r="B16" s="79"/>
      <c r="C16" s="83"/>
      <c r="D16" s="83"/>
      <c r="E16" s="84"/>
    </row>
    <row r="17" spans="1:6" ht="34.5" customHeight="1" x14ac:dyDescent="0.2">
      <c r="A17" s="39" t="s">
        <v>102</v>
      </c>
      <c r="B17" s="48">
        <f>SUM(B11:B16)</f>
        <v>94.31</v>
      </c>
      <c r="C17" s="54" t="str">
        <f>IF(SUBTOTAL(3,B11:B16)=SUBTOTAL(103,B11:B16),'Summary and sign-off'!$A$48,'Summary and sign-off'!$A$49)</f>
        <v>Check - there are no hidden rows with data</v>
      </c>
      <c r="D17" s="120" t="str">
        <f>IF('Summary and sign-off'!F59='Summary and sign-off'!F54,'Summary and sign-off'!A51,'Summary and sign-off'!A50)</f>
        <v>Check - each entry provides sufficient information</v>
      </c>
      <c r="E17" s="120"/>
    </row>
    <row r="18" spans="1:6" ht="14.1" customHeight="1" x14ac:dyDescent="0.2">
      <c r="B18" s="17"/>
      <c r="C18" s="17"/>
      <c r="D18" s="17"/>
      <c r="E18" s="17"/>
    </row>
    <row r="19" spans="1:6" x14ac:dyDescent="0.2">
      <c r="A19" s="18" t="s">
        <v>103</v>
      </c>
      <c r="B19" s="17"/>
      <c r="C19" s="17"/>
      <c r="D19" s="17"/>
      <c r="E19" s="17"/>
    </row>
    <row r="20" spans="1:6" ht="12.6" customHeight="1" x14ac:dyDescent="0.2">
      <c r="A20" s="20" t="s">
        <v>82</v>
      </c>
      <c r="B20" s="17"/>
      <c r="C20" s="17"/>
      <c r="D20" s="17"/>
      <c r="E20" s="17"/>
    </row>
    <row r="21" spans="1:6" x14ac:dyDescent="0.2">
      <c r="A21" s="20" t="s">
        <v>30</v>
      </c>
      <c r="B21" s="19"/>
      <c r="C21" s="17"/>
      <c r="D21" s="17"/>
      <c r="E21" s="17"/>
      <c r="F21" s="17"/>
    </row>
    <row r="22" spans="1:6" x14ac:dyDescent="0.2">
      <c r="A22" s="20" t="s">
        <v>96</v>
      </c>
      <c r="C22" s="17"/>
      <c r="D22" s="17"/>
      <c r="E22" s="17"/>
      <c r="F22" s="17"/>
    </row>
    <row r="23" spans="1:6" ht="12.75" customHeight="1" x14ac:dyDescent="0.2">
      <c r="A23" s="20" t="s">
        <v>97</v>
      </c>
      <c r="B23" s="25"/>
      <c r="C23" s="22"/>
      <c r="D23" s="22"/>
      <c r="E23" s="22"/>
      <c r="F23" s="22"/>
    </row>
    <row r="24" spans="1:6" x14ac:dyDescent="0.2">
      <c r="B24" s="26"/>
      <c r="C24" s="17"/>
      <c r="D24" s="17"/>
      <c r="E24" s="17"/>
    </row>
    <row r="25" spans="1:6" hidden="1" x14ac:dyDescent="0.2">
      <c r="A25" s="17"/>
      <c r="B25" s="17"/>
      <c r="C25" s="17"/>
      <c r="D25" s="17"/>
    </row>
    <row r="26" spans="1:6" ht="12.75" hidden="1" customHeight="1" x14ac:dyDescent="0.2"/>
    <row r="27" spans="1:6" hidden="1" x14ac:dyDescent="0.2">
      <c r="A27" s="17"/>
      <c r="B27" s="17"/>
      <c r="C27" s="17"/>
      <c r="D27" s="17"/>
      <c r="E27" s="17"/>
    </row>
    <row r="28" spans="1:6" hidden="1" x14ac:dyDescent="0.2">
      <c r="A28" s="17"/>
      <c r="B28" s="17"/>
      <c r="C28" s="17"/>
      <c r="D28" s="17"/>
      <c r="E28" s="17"/>
    </row>
    <row r="29" spans="1:6" hidden="1" x14ac:dyDescent="0.2">
      <c r="A29" s="17"/>
      <c r="B29" s="17"/>
      <c r="C29" s="17"/>
      <c r="D29" s="17"/>
      <c r="E29" s="17"/>
    </row>
    <row r="30" spans="1:6" hidden="1" x14ac:dyDescent="0.2">
      <c r="A30" s="17"/>
      <c r="B30" s="17"/>
      <c r="C30" s="17"/>
      <c r="D30" s="17"/>
      <c r="E30" s="17"/>
    </row>
    <row r="31" spans="1:6" hidden="1" x14ac:dyDescent="0.2">
      <c r="A31" s="17"/>
      <c r="B31" s="17"/>
      <c r="C31" s="17"/>
      <c r="D31" s="17"/>
      <c r="E31" s="17"/>
    </row>
    <row r="32" spans="1:6" x14ac:dyDescent="0.2"/>
    <row r="33" x14ac:dyDescent="0.2"/>
    <row r="34" x14ac:dyDescent="0.2"/>
    <row r="35" x14ac:dyDescent="0.2"/>
    <row r="36" x14ac:dyDescent="0.2"/>
    <row r="37" x14ac:dyDescent="0.2"/>
    <row r="38" x14ac:dyDescent="0.2"/>
    <row r="39" x14ac:dyDescent="0.2"/>
  </sheetData>
  <sheetProtection sheet="1" formatCells="0" insertRows="0" deleteRows="0"/>
  <mergeCells count="10">
    <mergeCell ref="D17:E17"/>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6"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B11:B16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5"/>
  <sheetViews>
    <sheetView zoomScaleNormal="100" workbookViewId="0">
      <selection activeCell="B7" sqref="B7:F7"/>
    </sheetView>
  </sheetViews>
  <sheetFormatPr defaultColWidth="0" defaultRowHeight="12.75" zeroHeight="1" x14ac:dyDescent="0.2"/>
  <cols>
    <col min="1" max="1" width="35.7109375" customWidth="1"/>
    <col min="2" max="2" width="46.85546875" customWidth="1"/>
    <col min="3" max="3" width="22.140625" customWidth="1"/>
    <col min="4" max="4" width="25.42578125" customWidth="1"/>
    <col min="5" max="6" width="35.7109375" customWidth="1"/>
    <col min="7" max="7" width="38" customWidth="1"/>
    <col min="8" max="10" width="9.140625" hidden="1" customWidth="1"/>
    <col min="11" max="15" width="0" hidden="1" customWidth="1"/>
  </cols>
  <sheetData>
    <row r="1" spans="1:7" ht="26.25" customHeight="1" x14ac:dyDescent="0.2">
      <c r="A1" s="116" t="s">
        <v>104</v>
      </c>
      <c r="B1" s="116"/>
      <c r="C1" s="116"/>
      <c r="D1" s="116"/>
      <c r="E1" s="116"/>
      <c r="F1" s="116"/>
    </row>
    <row r="2" spans="1:7" ht="21" customHeight="1" x14ac:dyDescent="0.2">
      <c r="A2" s="3" t="s">
        <v>3</v>
      </c>
      <c r="B2" s="119" t="str">
        <f>'Summary and sign-off'!B2:F2</f>
        <v>Te Kawa Mataaho Public Service Commission</v>
      </c>
      <c r="C2" s="119"/>
      <c r="D2" s="119"/>
      <c r="E2" s="119"/>
      <c r="F2" s="119"/>
    </row>
    <row r="3" spans="1:7" ht="21" customHeight="1" x14ac:dyDescent="0.2">
      <c r="A3" s="3" t="s">
        <v>61</v>
      </c>
      <c r="B3" s="119" t="str">
        <f>'Summary and sign-off'!B3:F3</f>
        <v>Rebecca Kitteridge</v>
      </c>
      <c r="C3" s="119"/>
      <c r="D3" s="119"/>
      <c r="E3" s="119"/>
      <c r="F3" s="119"/>
    </row>
    <row r="4" spans="1:7" ht="21" customHeight="1" x14ac:dyDescent="0.2">
      <c r="A4" s="3" t="s">
        <v>62</v>
      </c>
      <c r="B4" s="119">
        <f>'Summary and sign-off'!B4:F4</f>
        <v>45397</v>
      </c>
      <c r="C4" s="119"/>
      <c r="D4" s="119"/>
      <c r="E4" s="119"/>
      <c r="F4" s="119"/>
    </row>
    <row r="5" spans="1:7" ht="21" customHeight="1" x14ac:dyDescent="0.2">
      <c r="A5" s="3" t="s">
        <v>63</v>
      </c>
      <c r="B5" s="119">
        <f>'Summary and sign-off'!B5:F5</f>
        <v>45473</v>
      </c>
      <c r="C5" s="119"/>
      <c r="D5" s="119"/>
      <c r="E5" s="119"/>
      <c r="F5" s="119"/>
    </row>
    <row r="6" spans="1:7" ht="21" customHeight="1" x14ac:dyDescent="0.2">
      <c r="A6" s="3" t="s">
        <v>105</v>
      </c>
      <c r="B6" s="114" t="s">
        <v>32</v>
      </c>
      <c r="C6" s="114"/>
      <c r="D6" s="114"/>
      <c r="E6" s="114"/>
      <c r="F6" s="114"/>
    </row>
    <row r="7" spans="1:7" ht="21" customHeight="1" x14ac:dyDescent="0.2">
      <c r="A7" s="3" t="s">
        <v>7</v>
      </c>
      <c r="B7" s="114" t="s">
        <v>34</v>
      </c>
      <c r="C7" s="114"/>
      <c r="D7" s="114"/>
      <c r="E7" s="114"/>
      <c r="F7" s="114"/>
    </row>
    <row r="8" spans="1:7" ht="36" customHeight="1" x14ac:dyDescent="0.2">
      <c r="A8" s="123" t="s">
        <v>106</v>
      </c>
      <c r="B8" s="123"/>
      <c r="C8" s="123"/>
      <c r="D8" s="123"/>
      <c r="E8" s="123"/>
      <c r="F8" s="123"/>
    </row>
    <row r="9" spans="1:7" ht="36" customHeight="1" x14ac:dyDescent="0.2">
      <c r="A9" s="131" t="s">
        <v>107</v>
      </c>
      <c r="B9" s="132"/>
      <c r="C9" s="132"/>
      <c r="D9" s="132"/>
      <c r="E9" s="132"/>
      <c r="F9" s="132"/>
    </row>
    <row r="10" spans="1:7" ht="39" customHeight="1" x14ac:dyDescent="0.2">
      <c r="A10" s="24" t="s">
        <v>68</v>
      </c>
      <c r="B10" s="95" t="s">
        <v>108</v>
      </c>
      <c r="C10" s="95" t="s">
        <v>109</v>
      </c>
      <c r="D10" s="95" t="s">
        <v>110</v>
      </c>
      <c r="E10" s="95" t="s">
        <v>111</v>
      </c>
      <c r="F10" s="95" t="s">
        <v>112</v>
      </c>
    </row>
    <row r="11" spans="1:7" s="2" customFormat="1" hidden="1" x14ac:dyDescent="0.2">
      <c r="A11" s="78"/>
      <c r="B11" s="83"/>
      <c r="C11" s="85"/>
      <c r="D11" s="83"/>
      <c r="E11" s="86"/>
      <c r="F11" s="84"/>
    </row>
    <row r="12" spans="1:7" s="2" customFormat="1" ht="38.25" x14ac:dyDescent="0.2">
      <c r="A12" s="100">
        <v>45468</v>
      </c>
      <c r="B12" s="107" t="s">
        <v>128</v>
      </c>
      <c r="C12" s="108" t="s">
        <v>47</v>
      </c>
      <c r="D12" s="107" t="s">
        <v>124</v>
      </c>
      <c r="E12" s="109" t="s">
        <v>42</v>
      </c>
      <c r="F12" s="110" t="s">
        <v>127</v>
      </c>
    </row>
    <row r="13" spans="1:7" s="2" customFormat="1" x14ac:dyDescent="0.2">
      <c r="A13" s="100"/>
      <c r="B13" s="107"/>
      <c r="C13" s="108"/>
      <c r="D13" s="107"/>
      <c r="E13" s="109"/>
      <c r="F13" s="110"/>
    </row>
    <row r="14" spans="1:7" s="2" customFormat="1" x14ac:dyDescent="0.2">
      <c r="A14" s="100"/>
      <c r="B14" s="107"/>
      <c r="C14" s="108"/>
      <c r="D14" s="107"/>
      <c r="E14" s="109"/>
      <c r="F14" s="110"/>
    </row>
    <row r="15" spans="1:7" s="2" customFormat="1" hidden="1" x14ac:dyDescent="0.2">
      <c r="A15" s="78"/>
      <c r="B15" s="83"/>
      <c r="C15" s="85"/>
      <c r="D15" s="83"/>
      <c r="E15" s="86"/>
      <c r="F15" s="84"/>
    </row>
    <row r="16" spans="1:7" ht="34.5" customHeight="1" x14ac:dyDescent="0.2">
      <c r="A16" s="96" t="s">
        <v>113</v>
      </c>
      <c r="B16" s="97" t="s">
        <v>114</v>
      </c>
      <c r="C16" s="98">
        <f>C17+C18</f>
        <v>1</v>
      </c>
      <c r="D16" s="99" t="str">
        <f>IF(SUBTOTAL(3,C11:C15)=SUBTOTAL(103,C11:C15),'Summary and sign-off'!$A$48,'Summary and sign-off'!$A$49)</f>
        <v>Check - there are no hidden rows with data</v>
      </c>
      <c r="E16" s="120" t="str">
        <f>IF('Summary and sign-off'!F60='Summary and sign-off'!F54,'Summary and sign-off'!A52,'Summary and sign-off'!A50)</f>
        <v>Check - each entry provides sufficient information</v>
      </c>
      <c r="F16" s="120"/>
      <c r="G16" s="2"/>
    </row>
    <row r="17" spans="1:6" ht="25.5" customHeight="1" x14ac:dyDescent="0.25">
      <c r="A17" s="40"/>
      <c r="B17" s="41" t="s">
        <v>47</v>
      </c>
      <c r="C17" s="42">
        <f>COUNTIF(C11:C15,'Summary and sign-off'!A45)</f>
        <v>1</v>
      </c>
      <c r="D17" s="14"/>
      <c r="E17" s="15"/>
      <c r="F17" s="16"/>
    </row>
    <row r="18" spans="1:6" ht="25.5" customHeight="1" x14ac:dyDescent="0.25">
      <c r="A18" s="40"/>
      <c r="B18" s="41" t="s">
        <v>48</v>
      </c>
      <c r="C18" s="42">
        <f>COUNTIF(C11:C15,'Summary and sign-off'!A46)</f>
        <v>0</v>
      </c>
      <c r="D18" s="14"/>
      <c r="E18" s="15"/>
      <c r="F18" s="16"/>
    </row>
    <row r="19" spans="1:6" x14ac:dyDescent="0.2">
      <c r="A19" s="17"/>
      <c r="B19" s="18"/>
      <c r="C19" s="17"/>
      <c r="D19" s="19"/>
      <c r="E19" s="19"/>
      <c r="F19" s="17"/>
    </row>
    <row r="20" spans="1:6" x14ac:dyDescent="0.2">
      <c r="A20" s="18" t="s">
        <v>103</v>
      </c>
      <c r="B20" s="18"/>
      <c r="C20" s="18"/>
      <c r="D20" s="18"/>
      <c r="E20" s="18"/>
      <c r="F20" s="18"/>
    </row>
    <row r="21" spans="1:6" ht="12.6" customHeight="1" x14ac:dyDescent="0.2">
      <c r="A21" s="20" t="s">
        <v>82</v>
      </c>
      <c r="B21" s="17"/>
      <c r="C21" s="17"/>
      <c r="D21" s="17"/>
      <c r="E21" s="17"/>
    </row>
    <row r="22" spans="1:6" x14ac:dyDescent="0.2">
      <c r="A22" s="20" t="s">
        <v>30</v>
      </c>
      <c r="B22" s="19"/>
      <c r="C22" s="17"/>
      <c r="D22" s="17"/>
      <c r="E22" s="17"/>
      <c r="F22" s="17"/>
    </row>
    <row r="23" spans="1:6" x14ac:dyDescent="0.2">
      <c r="A23" s="20" t="s">
        <v>115</v>
      </c>
      <c r="B23" s="21"/>
      <c r="C23" s="21"/>
      <c r="D23" s="21"/>
      <c r="E23" s="21"/>
      <c r="F23" s="21"/>
    </row>
    <row r="24" spans="1:6" ht="12.75" customHeight="1" x14ac:dyDescent="0.2">
      <c r="A24" s="20" t="s">
        <v>116</v>
      </c>
      <c r="B24" s="17"/>
      <c r="C24" s="17"/>
      <c r="D24" s="17"/>
      <c r="E24" s="17"/>
      <c r="F24" s="17"/>
    </row>
    <row r="25" spans="1:6" ht="12.95" customHeight="1" x14ac:dyDescent="0.2">
      <c r="A25" s="20" t="s">
        <v>117</v>
      </c>
      <c r="B25" s="17"/>
      <c r="C25" s="17"/>
      <c r="D25" s="17"/>
      <c r="E25" s="17"/>
      <c r="F25" s="17"/>
    </row>
    <row r="26" spans="1:6" x14ac:dyDescent="0.2">
      <c r="A26" s="20" t="s">
        <v>118</v>
      </c>
      <c r="C26" s="17"/>
      <c r="D26" s="17"/>
      <c r="E26" s="17"/>
      <c r="F26" s="17"/>
    </row>
    <row r="27" spans="1:6" ht="12.75" customHeight="1" x14ac:dyDescent="0.2">
      <c r="A27" s="20" t="s">
        <v>97</v>
      </c>
      <c r="B27" s="20"/>
      <c r="C27" s="22"/>
      <c r="D27" s="22"/>
      <c r="E27" s="22"/>
      <c r="F27" s="22"/>
    </row>
    <row r="28" spans="1:6" ht="12.75" customHeight="1" x14ac:dyDescent="0.2">
      <c r="A28" s="20"/>
      <c r="B28" s="20"/>
      <c r="C28" s="22"/>
      <c r="D28" s="22"/>
      <c r="E28" s="22"/>
      <c r="F28" s="22"/>
    </row>
    <row r="29" spans="1:6" ht="12.75" hidden="1" customHeight="1" x14ac:dyDescent="0.2">
      <c r="A29" s="20"/>
      <c r="B29" s="20"/>
      <c r="C29" s="22"/>
      <c r="D29" s="22"/>
      <c r="E29" s="22"/>
      <c r="F29" s="22"/>
    </row>
    <row r="30" spans="1:6" x14ac:dyDescent="0.2"/>
    <row r="31" spans="1:6" x14ac:dyDescent="0.2"/>
    <row r="32" spans="1:6" hidden="1" x14ac:dyDescent="0.2">
      <c r="A32" s="18"/>
      <c r="B32" s="18"/>
      <c r="C32" s="18"/>
      <c r="D32" s="18"/>
      <c r="E32" s="18"/>
      <c r="F32" s="18"/>
    </row>
    <row r="33" spans="1:6" hidden="1" x14ac:dyDescent="0.2">
      <c r="A33" s="18"/>
      <c r="B33" s="18"/>
      <c r="C33" s="18"/>
      <c r="D33" s="18"/>
      <c r="E33" s="18"/>
      <c r="F33" s="18"/>
    </row>
    <row r="34" spans="1:6" hidden="1" x14ac:dyDescent="0.2">
      <c r="A34" s="18"/>
      <c r="B34" s="18"/>
      <c r="C34" s="18"/>
      <c r="D34" s="18"/>
      <c r="E34" s="18"/>
      <c r="F34" s="18"/>
    </row>
    <row r="35" spans="1:6" hidden="1" x14ac:dyDescent="0.2">
      <c r="A35" s="18"/>
      <c r="B35" s="18"/>
      <c r="C35" s="18"/>
      <c r="D35" s="18"/>
      <c r="E35" s="18"/>
      <c r="F35" s="18"/>
    </row>
    <row r="36" spans="1:6" hidden="1" x14ac:dyDescent="0.2">
      <c r="A36" s="18"/>
      <c r="B36" s="18"/>
      <c r="C36" s="18"/>
      <c r="D36" s="18"/>
      <c r="E36" s="18"/>
      <c r="F36" s="18"/>
    </row>
    <row r="37" spans="1:6" x14ac:dyDescent="0.2"/>
    <row r="38" spans="1:6" x14ac:dyDescent="0.2"/>
    <row r="39" spans="1:6" x14ac:dyDescent="0.2"/>
    <row r="40" spans="1:6" x14ac:dyDescent="0.2"/>
    <row r="41" spans="1:6" x14ac:dyDescent="0.2"/>
    <row r="42" spans="1:6" x14ac:dyDescent="0.2"/>
    <row r="45" spans="1:6" x14ac:dyDescent="0.2"/>
  </sheetData>
  <sheetProtection sheet="1" formatCells="0" insertRows="0" deleteRows="0"/>
  <dataConsolidate/>
  <mergeCells count="10">
    <mergeCell ref="E16:F16"/>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5"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sign-off'!$A$45:$A$46</xm:f>
          </x14:formula1>
          <xm:sqref>C11:C15</xm:sqref>
        </x14:dataValidation>
        <x14:dataValidation type="list" errorStyle="information" operator="greaterThan" allowBlank="1" showInputMessage="1" prompt="Provide specific $ value if possible" xr:uid="{00000000-0002-0000-0500-000003000000}">
          <x14:formula1>
            <xm:f>'Summary and sign-off'!$A$39:$A$44</xm:f>
          </x14:formula1>
          <xm:sqref>E11:E15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149" ma:contentTypeDescription="" ma:contentTypeScope="" ma:versionID="c4f1a3949722396ccc74c925703dd5ab">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Props1.xml><?xml version="1.0" encoding="utf-8"?>
<ds:datastoreItem xmlns:ds="http://schemas.openxmlformats.org/officeDocument/2006/customXml" ds:itemID="{5409EB03-4EF2-44FB-838F-B275048CB6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3.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4.xml><?xml version="1.0" encoding="utf-8"?>
<ds:datastoreItem xmlns:ds="http://schemas.openxmlformats.org/officeDocument/2006/customXml" ds:itemID="{F579D7F4-D0D7-4BCB-BBEA-E7C37A64913E}">
  <ds:schemaRefs>
    <ds:schemaRef ds:uri="http://schemas.microsoft.com/office/2006/documentManagement/types"/>
    <ds:schemaRef ds:uri="12165527-d881-4234-97f9-ee139a3f0c31"/>
    <ds:schemaRef ds:uri="http://www.w3.org/XML/1998/namespace"/>
    <ds:schemaRef ds:uri="http://purl.org/dc/elements/1.1/"/>
    <ds:schemaRef ds:uri="http://schemas.microsoft.com/office/infopath/2007/PartnerControls"/>
    <ds:schemaRef ds:uri="http://purl.org/dc/dcmitype/"/>
    <ds:schemaRef ds:uri="http://schemas.openxmlformats.org/package/2006/metadata/core-properties"/>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Summary and sign-off</vt:lpstr>
      <vt:lpstr>Travel</vt:lpstr>
      <vt:lpstr>Hospitality</vt:lpstr>
      <vt:lpstr>All other expenses</vt:lpstr>
      <vt:lpstr>Gifts and benefits</vt:lpstr>
      <vt:lpstr>'All other expenses'!Print_Area</vt:lpstr>
      <vt:lpstr>'Gifts and benefits'!Print_Area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Toni Vincent</cp:lastModifiedBy>
  <cp:revision/>
  <cp:lastPrinted>2024-07-25T19:54:30Z</cp:lastPrinted>
  <dcterms:created xsi:type="dcterms:W3CDTF">2010-10-17T20:59:02Z</dcterms:created>
  <dcterms:modified xsi:type="dcterms:W3CDTF">2024-07-30T22:34:40Z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ies>
</file>